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STAVBY\REALIZOVANÉ STAVBY\Rekonstrukce kuchyně MŠ v N. Včelnici č.p. 500\ZMĚNOVÉ LISTY\Prádelna\"/>
    </mc:Choice>
  </mc:AlternateContent>
  <xr:revisionPtr revIDLastSave="0" documentId="8_{BF08C502-612F-480E-8513-33B87AC854B1}" xr6:coauthVersionLast="47" xr6:coauthVersionMax="47" xr10:uidLastSave="{00000000-0000-0000-0000-000000000000}"/>
  <bookViews>
    <workbookView xWindow="-110" yWindow="-110" windowWidth="19420" windowHeight="1030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Pol'!$A$1:$U$117</definedName>
    <definedName name="_xlnm.Print_Area" localSheetId="1">Stavba!$A$1:$J$65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107" i="12"/>
  <c r="AC107" i="12"/>
  <c r="AD107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3" i="12"/>
  <c r="G13" i="12"/>
  <c r="G12" i="12" s="1"/>
  <c r="I13" i="12"/>
  <c r="I12" i="12" s="1"/>
  <c r="K13" i="12"/>
  <c r="K12" i="12" s="1"/>
  <c r="M13" i="12"/>
  <c r="M12" i="12" s="1"/>
  <c r="O13" i="12"/>
  <c r="O12" i="12" s="1"/>
  <c r="Q13" i="12"/>
  <c r="Q12" i="12" s="1"/>
  <c r="U13" i="12"/>
  <c r="U12" i="12" s="1"/>
  <c r="F14" i="12"/>
  <c r="G14" i="12"/>
  <c r="I14" i="12"/>
  <c r="K14" i="12"/>
  <c r="M14" i="12"/>
  <c r="O14" i="12"/>
  <c r="Q14" i="12"/>
  <c r="U14" i="12"/>
  <c r="F16" i="12"/>
  <c r="G16" i="12"/>
  <c r="M16" i="12" s="1"/>
  <c r="I16" i="12"/>
  <c r="I15" i="12" s="1"/>
  <c r="K16" i="12"/>
  <c r="K15" i="12" s="1"/>
  <c r="O16" i="12"/>
  <c r="O15" i="12" s="1"/>
  <c r="Q16" i="12"/>
  <c r="Q15" i="12" s="1"/>
  <c r="U16" i="12"/>
  <c r="U15" i="12" s="1"/>
  <c r="F17" i="12"/>
  <c r="G17" i="12"/>
  <c r="M17" i="12" s="1"/>
  <c r="I17" i="12"/>
  <c r="K17" i="12"/>
  <c r="O17" i="12"/>
  <c r="Q17" i="12"/>
  <c r="U17" i="12"/>
  <c r="F18" i="12"/>
  <c r="G18" i="12"/>
  <c r="M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21" i="12"/>
  <c r="G21" i="12"/>
  <c r="M21" i="12" s="1"/>
  <c r="I21" i="12"/>
  <c r="K21" i="12"/>
  <c r="O21" i="12"/>
  <c r="Q21" i="12"/>
  <c r="U21" i="12"/>
  <c r="F22" i="12"/>
  <c r="G22" i="12"/>
  <c r="M22" i="12" s="1"/>
  <c r="I22" i="12"/>
  <c r="K22" i="12"/>
  <c r="O22" i="12"/>
  <c r="Q22" i="12"/>
  <c r="U22" i="12"/>
  <c r="F24" i="12"/>
  <c r="G24" i="12" s="1"/>
  <c r="I24" i="12"/>
  <c r="I23" i="12" s="1"/>
  <c r="K24" i="12"/>
  <c r="K23" i="12" s="1"/>
  <c r="O24" i="12"/>
  <c r="O23" i="12" s="1"/>
  <c r="Q24" i="12"/>
  <c r="Q23" i="12" s="1"/>
  <c r="U24" i="12"/>
  <c r="U23" i="12" s="1"/>
  <c r="F25" i="12"/>
  <c r="G25" i="12" s="1"/>
  <c r="M25" i="12" s="1"/>
  <c r="I25" i="12"/>
  <c r="K25" i="12"/>
  <c r="O25" i="12"/>
  <c r="Q25" i="12"/>
  <c r="U25" i="12"/>
  <c r="F27" i="12"/>
  <c r="G27" i="12" s="1"/>
  <c r="M27" i="12" s="1"/>
  <c r="I27" i="12"/>
  <c r="K27" i="12"/>
  <c r="O27" i="12"/>
  <c r="Q27" i="12"/>
  <c r="U27" i="12"/>
  <c r="G29" i="12"/>
  <c r="F30" i="12"/>
  <c r="G30" i="12"/>
  <c r="M30" i="12" s="1"/>
  <c r="M29" i="12" s="1"/>
  <c r="I30" i="12"/>
  <c r="I29" i="12" s="1"/>
  <c r="K30" i="12"/>
  <c r="K29" i="12" s="1"/>
  <c r="O30" i="12"/>
  <c r="O29" i="12" s="1"/>
  <c r="Q30" i="12"/>
  <c r="Q29" i="12" s="1"/>
  <c r="U30" i="12"/>
  <c r="U29" i="12" s="1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4" i="12"/>
  <c r="G34" i="12" s="1"/>
  <c r="I34" i="12"/>
  <c r="I33" i="12" s="1"/>
  <c r="K34" i="12"/>
  <c r="K33" i="12" s="1"/>
  <c r="O34" i="12"/>
  <c r="O33" i="12" s="1"/>
  <c r="Q34" i="12"/>
  <c r="Q33" i="12" s="1"/>
  <c r="U34" i="12"/>
  <c r="U33" i="12" s="1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1" i="12"/>
  <c r="G41" i="12"/>
  <c r="G40" i="12" s="1"/>
  <c r="I41" i="12"/>
  <c r="I40" i="12" s="1"/>
  <c r="K41" i="12"/>
  <c r="K40" i="12" s="1"/>
  <c r="O41" i="12"/>
  <c r="O40" i="12" s="1"/>
  <c r="Q41" i="12"/>
  <c r="Q40" i="12" s="1"/>
  <c r="U41" i="12"/>
  <c r="U40" i="12" s="1"/>
  <c r="F43" i="12"/>
  <c r="G43" i="12"/>
  <c r="G42" i="12" s="1"/>
  <c r="I43" i="12"/>
  <c r="I42" i="12" s="1"/>
  <c r="K43" i="12"/>
  <c r="K42" i="12" s="1"/>
  <c r="M43" i="12"/>
  <c r="M42" i="12" s="1"/>
  <c r="O43" i="12"/>
  <c r="O42" i="12" s="1"/>
  <c r="Q43" i="12"/>
  <c r="Q42" i="12" s="1"/>
  <c r="U43" i="12"/>
  <c r="U42" i="12" s="1"/>
  <c r="F44" i="12"/>
  <c r="G44" i="12"/>
  <c r="I44" i="12"/>
  <c r="K44" i="12"/>
  <c r="M44" i="12"/>
  <c r="O44" i="12"/>
  <c r="Q44" i="12"/>
  <c r="U44" i="12"/>
  <c r="F46" i="12"/>
  <c r="G46" i="12" s="1"/>
  <c r="I46" i="12"/>
  <c r="I45" i="12" s="1"/>
  <c r="K46" i="12"/>
  <c r="K45" i="12" s="1"/>
  <c r="O46" i="12"/>
  <c r="O45" i="12" s="1"/>
  <c r="Q46" i="12"/>
  <c r="Q45" i="12" s="1"/>
  <c r="U46" i="12"/>
  <c r="U45" i="12" s="1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2" i="12"/>
  <c r="G52" i="12" s="1"/>
  <c r="I52" i="12"/>
  <c r="I51" i="12" s="1"/>
  <c r="K52" i="12"/>
  <c r="K51" i="12" s="1"/>
  <c r="O52" i="12"/>
  <c r="O51" i="12" s="1"/>
  <c r="Q52" i="12"/>
  <c r="Q51" i="12" s="1"/>
  <c r="U52" i="12"/>
  <c r="U51" i="12" s="1"/>
  <c r="F53" i="12"/>
  <c r="G53" i="12" s="1"/>
  <c r="M53" i="12" s="1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7" i="12"/>
  <c r="G57" i="12" s="1"/>
  <c r="I57" i="12"/>
  <c r="I56" i="12" s="1"/>
  <c r="K57" i="12"/>
  <c r="K56" i="12" s="1"/>
  <c r="O57" i="12"/>
  <c r="O56" i="12" s="1"/>
  <c r="Q57" i="12"/>
  <c r="Q56" i="12" s="1"/>
  <c r="U57" i="12"/>
  <c r="U56" i="12" s="1"/>
  <c r="F58" i="12"/>
  <c r="G58" i="12" s="1"/>
  <c r="M58" i="12" s="1"/>
  <c r="I58" i="12"/>
  <c r="K58" i="12"/>
  <c r="O58" i="12"/>
  <c r="Q58" i="12"/>
  <c r="U58" i="12"/>
  <c r="F59" i="12"/>
  <c r="G59" i="12" s="1"/>
  <c r="M59" i="12" s="1"/>
  <c r="I59" i="12"/>
  <c r="K59" i="12"/>
  <c r="O59" i="12"/>
  <c r="Q59" i="12"/>
  <c r="U59" i="12"/>
  <c r="F61" i="12"/>
  <c r="G61" i="12" s="1"/>
  <c r="I61" i="12"/>
  <c r="I60" i="12" s="1"/>
  <c r="K61" i="12"/>
  <c r="K60" i="12" s="1"/>
  <c r="O61" i="12"/>
  <c r="O60" i="12" s="1"/>
  <c r="Q61" i="12"/>
  <c r="Q60" i="12" s="1"/>
  <c r="U61" i="12"/>
  <c r="U60" i="12" s="1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G67" i="12"/>
  <c r="F68" i="12"/>
  <c r="G68" i="12"/>
  <c r="M68" i="12" s="1"/>
  <c r="I68" i="12"/>
  <c r="I67" i="12" s="1"/>
  <c r="K68" i="12"/>
  <c r="K67" i="12" s="1"/>
  <c r="O68" i="12"/>
  <c r="O67" i="12" s="1"/>
  <c r="Q68" i="12"/>
  <c r="Q67" i="12" s="1"/>
  <c r="U68" i="12"/>
  <c r="U67" i="12" s="1"/>
  <c r="F69" i="12"/>
  <c r="G69" i="12"/>
  <c r="M69" i="12" s="1"/>
  <c r="I69" i="12"/>
  <c r="K69" i="12"/>
  <c r="O69" i="12"/>
  <c r="Q69" i="12"/>
  <c r="U69" i="12"/>
  <c r="F70" i="12"/>
  <c r="G70" i="12"/>
  <c r="M70" i="12" s="1"/>
  <c r="I70" i="12"/>
  <c r="K70" i="12"/>
  <c r="O70" i="12"/>
  <c r="Q70" i="12"/>
  <c r="U70" i="12"/>
  <c r="F72" i="12"/>
  <c r="G72" i="12"/>
  <c r="M72" i="12" s="1"/>
  <c r="I72" i="12"/>
  <c r="K72" i="12"/>
  <c r="O72" i="12"/>
  <c r="Q72" i="12"/>
  <c r="U72" i="12"/>
  <c r="F74" i="12"/>
  <c r="G74" i="12" s="1"/>
  <c r="I74" i="12"/>
  <c r="I73" i="12" s="1"/>
  <c r="K74" i="12"/>
  <c r="K73" i="12" s="1"/>
  <c r="O74" i="12"/>
  <c r="O73" i="12" s="1"/>
  <c r="Q74" i="12"/>
  <c r="Q73" i="12" s="1"/>
  <c r="U74" i="12"/>
  <c r="U73" i="12" s="1"/>
  <c r="F75" i="12"/>
  <c r="G75" i="12" s="1"/>
  <c r="M75" i="12" s="1"/>
  <c r="I75" i="12"/>
  <c r="K75" i="12"/>
  <c r="O75" i="12"/>
  <c r="Q75" i="12"/>
  <c r="U75" i="12"/>
  <c r="F76" i="12"/>
  <c r="G76" i="12" s="1"/>
  <c r="M76" i="12" s="1"/>
  <c r="I76" i="12"/>
  <c r="K76" i="12"/>
  <c r="O76" i="12"/>
  <c r="Q76" i="12"/>
  <c r="U76" i="12"/>
  <c r="F78" i="12"/>
  <c r="G78" i="12" s="1"/>
  <c r="M78" i="12" s="1"/>
  <c r="I78" i="12"/>
  <c r="K78" i="12"/>
  <c r="O78" i="12"/>
  <c r="Q78" i="12"/>
  <c r="U78" i="12"/>
  <c r="F80" i="12"/>
  <c r="G80" i="12" s="1"/>
  <c r="I80" i="12"/>
  <c r="I79" i="12" s="1"/>
  <c r="K80" i="12"/>
  <c r="K79" i="12" s="1"/>
  <c r="O80" i="12"/>
  <c r="O79" i="12" s="1"/>
  <c r="Q80" i="12"/>
  <c r="Q79" i="12" s="1"/>
  <c r="U80" i="12"/>
  <c r="U79" i="12" s="1"/>
  <c r="F81" i="12"/>
  <c r="G81" i="12" s="1"/>
  <c r="M81" i="12" s="1"/>
  <c r="I81" i="12"/>
  <c r="K81" i="12"/>
  <c r="O81" i="12"/>
  <c r="Q81" i="12"/>
  <c r="U81" i="12"/>
  <c r="G83" i="12"/>
  <c r="F84" i="12"/>
  <c r="G84" i="12"/>
  <c r="I84" i="12"/>
  <c r="I83" i="12" s="1"/>
  <c r="K84" i="12"/>
  <c r="K83" i="12" s="1"/>
  <c r="M84" i="12"/>
  <c r="M83" i="12" s="1"/>
  <c r="O84" i="12"/>
  <c r="O83" i="12" s="1"/>
  <c r="Q84" i="12"/>
  <c r="Q83" i="12" s="1"/>
  <c r="U84" i="12"/>
  <c r="U83" i="12" s="1"/>
  <c r="F85" i="12"/>
  <c r="G85" i="12"/>
  <c r="I85" i="12"/>
  <c r="K85" i="12"/>
  <c r="M85" i="12"/>
  <c r="O85" i="12"/>
  <c r="Q85" i="12"/>
  <c r="U85" i="12"/>
  <c r="F86" i="12"/>
  <c r="G86" i="12"/>
  <c r="I86" i="12"/>
  <c r="K86" i="12"/>
  <c r="M86" i="12"/>
  <c r="O86" i="12"/>
  <c r="Q86" i="12"/>
  <c r="U86" i="12"/>
  <c r="F87" i="12"/>
  <c r="G87" i="12"/>
  <c r="I87" i="12"/>
  <c r="K87" i="12"/>
  <c r="M87" i="12"/>
  <c r="O87" i="12"/>
  <c r="Q87" i="12"/>
  <c r="U87" i="12"/>
  <c r="F89" i="12"/>
  <c r="G89" i="12" s="1"/>
  <c r="I89" i="12"/>
  <c r="I88" i="12" s="1"/>
  <c r="K89" i="12"/>
  <c r="K88" i="12" s="1"/>
  <c r="O89" i="12"/>
  <c r="O88" i="12" s="1"/>
  <c r="Q89" i="12"/>
  <c r="Q88" i="12" s="1"/>
  <c r="U89" i="12"/>
  <c r="U88" i="12" s="1"/>
  <c r="F91" i="12"/>
  <c r="G91" i="12" s="1"/>
  <c r="I91" i="12"/>
  <c r="I90" i="12" s="1"/>
  <c r="K91" i="12"/>
  <c r="K90" i="12" s="1"/>
  <c r="O91" i="12"/>
  <c r="O90" i="12" s="1"/>
  <c r="Q91" i="12"/>
  <c r="Q90" i="12" s="1"/>
  <c r="U91" i="12"/>
  <c r="U90" i="12" s="1"/>
  <c r="F92" i="12"/>
  <c r="G92" i="12" s="1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4" i="12"/>
  <c r="G94" i="12" s="1"/>
  <c r="M94" i="12" s="1"/>
  <c r="I94" i="12"/>
  <c r="K94" i="12"/>
  <c r="O94" i="12"/>
  <c r="Q94" i="12"/>
  <c r="U94" i="12"/>
  <c r="F95" i="12"/>
  <c r="G95" i="12" s="1"/>
  <c r="M95" i="12" s="1"/>
  <c r="I95" i="12"/>
  <c r="K95" i="12"/>
  <c r="O95" i="12"/>
  <c r="Q95" i="12"/>
  <c r="U95" i="12"/>
  <c r="F96" i="12"/>
  <c r="G96" i="12" s="1"/>
  <c r="M96" i="12" s="1"/>
  <c r="I96" i="12"/>
  <c r="K96" i="12"/>
  <c r="O96" i="12"/>
  <c r="Q96" i="12"/>
  <c r="U96" i="12"/>
  <c r="F97" i="12"/>
  <c r="G97" i="12" s="1"/>
  <c r="M97" i="12" s="1"/>
  <c r="I97" i="12"/>
  <c r="K97" i="12"/>
  <c r="O97" i="12"/>
  <c r="Q97" i="12"/>
  <c r="U97" i="12"/>
  <c r="F98" i="12"/>
  <c r="G98" i="12" s="1"/>
  <c r="M98" i="12" s="1"/>
  <c r="I98" i="12"/>
  <c r="K98" i="12"/>
  <c r="O98" i="12"/>
  <c r="Q98" i="12"/>
  <c r="U98" i="12"/>
  <c r="F99" i="12"/>
  <c r="G99" i="12" s="1"/>
  <c r="M99" i="12" s="1"/>
  <c r="I99" i="12"/>
  <c r="K99" i="12"/>
  <c r="O99" i="12"/>
  <c r="Q99" i="12"/>
  <c r="U99" i="12"/>
  <c r="F100" i="12"/>
  <c r="G100" i="12" s="1"/>
  <c r="M100" i="12" s="1"/>
  <c r="I100" i="12"/>
  <c r="K100" i="12"/>
  <c r="O100" i="12"/>
  <c r="Q100" i="12"/>
  <c r="U100" i="12"/>
  <c r="F101" i="12"/>
  <c r="G101" i="12" s="1"/>
  <c r="M101" i="12" s="1"/>
  <c r="I101" i="12"/>
  <c r="K101" i="12"/>
  <c r="O101" i="12"/>
  <c r="Q101" i="12"/>
  <c r="U101" i="12"/>
  <c r="F102" i="12"/>
  <c r="G102" i="12" s="1"/>
  <c r="M102" i="12" s="1"/>
  <c r="I102" i="12"/>
  <c r="K102" i="12"/>
  <c r="O102" i="12"/>
  <c r="Q102" i="12"/>
  <c r="U102" i="12"/>
  <c r="F103" i="12"/>
  <c r="G103" i="12" s="1"/>
  <c r="M103" i="12" s="1"/>
  <c r="I103" i="12"/>
  <c r="K103" i="12"/>
  <c r="O103" i="12"/>
  <c r="Q103" i="12"/>
  <c r="U103" i="12"/>
  <c r="F104" i="12"/>
  <c r="G104" i="12" s="1"/>
  <c r="M104" i="12" s="1"/>
  <c r="I104" i="12"/>
  <c r="K104" i="12"/>
  <c r="O104" i="12"/>
  <c r="Q104" i="12"/>
  <c r="U104" i="12"/>
  <c r="F105" i="12"/>
  <c r="G105" i="12" s="1"/>
  <c r="M105" i="12" s="1"/>
  <c r="I105" i="12"/>
  <c r="K105" i="12"/>
  <c r="O105" i="12"/>
  <c r="Q105" i="12"/>
  <c r="U105" i="12"/>
  <c r="I20" i="1"/>
  <c r="I19" i="1"/>
  <c r="I18" i="1"/>
  <c r="I17" i="1"/>
  <c r="I16" i="1"/>
  <c r="I65" i="1"/>
  <c r="G27" i="1"/>
  <c r="F40" i="1"/>
  <c r="G23" i="1" s="1"/>
  <c r="G40" i="1"/>
  <c r="G25" i="1" s="1"/>
  <c r="G26" i="1" s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/>
  <c r="G28" i="1"/>
  <c r="H40" i="1"/>
  <c r="G33" i="12"/>
  <c r="M34" i="12"/>
  <c r="M33" i="12" s="1"/>
  <c r="M24" i="12"/>
  <c r="M23" i="12" s="1"/>
  <c r="G23" i="12"/>
  <c r="M15" i="12"/>
  <c r="G79" i="12"/>
  <c r="M80" i="12"/>
  <c r="M79" i="12" s="1"/>
  <c r="M91" i="12"/>
  <c r="M90" i="12" s="1"/>
  <c r="G90" i="12"/>
  <c r="G73" i="12"/>
  <c r="M74" i="12"/>
  <c r="M73" i="12" s="1"/>
  <c r="M61" i="12"/>
  <c r="M60" i="12" s="1"/>
  <c r="G60" i="12"/>
  <c r="G45" i="12"/>
  <c r="M46" i="12"/>
  <c r="M45" i="12" s="1"/>
  <c r="M67" i="12"/>
  <c r="G88" i="12"/>
  <c r="M89" i="12"/>
  <c r="M88" i="12" s="1"/>
  <c r="M57" i="12"/>
  <c r="M56" i="12" s="1"/>
  <c r="G56" i="12"/>
  <c r="M52" i="12"/>
  <c r="M51" i="12" s="1"/>
  <c r="G51" i="12"/>
  <c r="G15" i="12"/>
  <c r="M41" i="12"/>
  <c r="M40" i="12" s="1"/>
  <c r="M9" i="12"/>
  <c r="M8" i="12" s="1"/>
  <c r="I21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<sst xmlns="http://schemas.openxmlformats.org/spreadsheetml/2006/main" count="557" uniqueCount="294">
  <si>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</si>
  <si>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</si>
  <si>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</si>
  <si>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</si>
  <si>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</si>
  <si>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</si>
  <si>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</si>
  <si>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</si>
  <si>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</si>
  <si>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</si>
  <si>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</si>
  <si>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</si>
  <si>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</si>
  <si>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</si>
  <si>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</si>
  <si>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</si>
  <si>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</si>
  <si>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</si>
  <si>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</si>
  <si>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</si>
  <si>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</si>
  <si>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</si>
  <si>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</si>
  <si>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</si>
  <si>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</si>
  <si>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</si>
  <si>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</si>
  <si>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</si>
  <si>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</si>
  <si>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</si>
  <si>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</si>
  <si>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</si>
  <si>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</si>
  <si>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</si>
  <si>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</si>
  <si>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</si>
  <si>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</si>
  <si>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</si>
  <si>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</si>
  <si>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</si>
  <si>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</si>
  <si>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</si>
  <si>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</si>
  <si>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Nová Včelníce č.p 819</t>
  </si>
  <si>
    <t>Rozpočet:</t>
  </si>
  <si>
    <t>Misto</t>
  </si>
  <si>
    <t>Václav Roh</t>
  </si>
  <si>
    <t>Rekonstrukce kuchyně MŠ v N. Včelnici - stavení úpravy prádelny</t>
  </si>
  <si>
    <t>Město Nová Včelnice</t>
  </si>
  <si>
    <t>Komenského 386</t>
  </si>
  <si>
    <t>Nová Včelnice</t>
  </si>
  <si>
    <t>37842</t>
  </si>
  <si>
    <t>00247146</t>
  </si>
  <si>
    <t>CZ00247146</t>
  </si>
  <si>
    <t>Rozpočet</t>
  </si>
  <si>
    <t>Celkem za stavbu</t>
  </si>
  <si>
    <t>CZK</t>
  </si>
  <si>
    <t>Rekapitulace dílů</t>
  </si>
  <si>
    <t>Typ dílu</t>
  </si>
  <si>
    <t>4</t>
  </si>
  <si>
    <t>Vodorovné konstrukce</t>
  </si>
  <si>
    <t>60</t>
  </si>
  <si>
    <t>Úpravy povrchů, omítky</t>
  </si>
  <si>
    <t>61</t>
  </si>
  <si>
    <t>Upravy povrchů vnitřní</t>
  </si>
  <si>
    <t>63</t>
  </si>
  <si>
    <t>Podlahy a podlahové konstrukce</t>
  </si>
  <si>
    <t>64</t>
  </si>
  <si>
    <t>Výplně otvorů</t>
  </si>
  <si>
    <t>97</t>
  </si>
  <si>
    <t>Prorážení otvorů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</si>
  <si>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</si>
  <si>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</si>
  <si>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</si>
  <si>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</si>
  <si>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</si>
  <si>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</si>
  <si>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</si>
  <si>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</si>
  <si>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735</t>
  </si>
  <si>
    <t>Otopná tělesa</t>
  </si>
  <si>
    <t>766</t>
  </si>
  <si>
    <t>Konstrukce truhlářské</t>
  </si>
  <si>
    <t>771</t>
  </si>
  <si>
    <t>Podlahy z dlaždic a obklady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</si>
  <si>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</si>
  <si>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</si>
  <si>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</si>
  <si>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</si>
  <si>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</si>
  <si>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</si>
  <si>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</si>
  <si>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</si>
  <si>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</si>
  <si>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</si>
  <si>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</si>
  <si>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</si>
  <si>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</si>
  <si>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</si>
  <si>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</si>
  <si>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</si>
  <si>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</si>
  <si>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</si>
  <si>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</si>
  <si>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</si>
  <si>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</si>
  <si>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</si>
  <si>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</si>
  <si>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</si>
  <si>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</si>
  <si>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</si>
  <si>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</si>
  <si>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</si>
  <si>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</si>
  <si>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</si>
  <si>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</si>
  <si>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</si>
  <si>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</si>
  <si>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</si>
  <si>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</si>
  <si>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</si>
  <si>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</si>
  <si>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</si>
  <si>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</si>
  <si>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411354171R00</t>
  </si>
  <si>
    <t>Podpěrná konstr. stropů do 5 kPa - zřízení</t>
  </si>
  <si>
    <t>m2</t>
  </si>
  <si>
    <t>POL1_0</t>
  </si>
  <si>
    <t>411354172R00</t>
  </si>
  <si>
    <t>Podpěrná konstr. stropů do 5 kPa - odstranění</t>
  </si>
  <si>
    <t>317941212RA0</t>
  </si>
  <si>
    <t>Překlad z nosníků I č. 160, dl.1,5 m, zdivo 300 mm</t>
  </si>
  <si>
    <t>kus</t>
  </si>
  <si>
    <t>POL2_0</t>
  </si>
  <si>
    <t>601016193R00</t>
  </si>
  <si>
    <t>Penetrace hloubková stropů PROFI Akryl-Tiefengrund</t>
  </si>
  <si>
    <t>602016193R00</t>
  </si>
  <si>
    <t>Penetrace hloubková stěn PROFI Akryl-Tiefengrund</t>
  </si>
  <si>
    <t>319201316R00</t>
  </si>
  <si>
    <t>Vyrovnání zdiva pod omítku maltou ze suché maltové směsi tl. 20 mm</t>
  </si>
  <si>
    <t>612421121R00</t>
  </si>
  <si>
    <t>Oprava vápen.omítek stěn do 5 % pl. - hladkých</t>
  </si>
  <si>
    <t>611481211R00</t>
  </si>
  <si>
    <t>Montáž výztužné sítě (perlinky) do stěrky-stropy</t>
  </si>
  <si>
    <t>612481211R00</t>
  </si>
  <si>
    <t>Montáž výztužné sítě(perlinky)do stěrky-vnit.stěny</t>
  </si>
  <si>
    <t>611471413R00</t>
  </si>
  <si>
    <t>Úprava stropů aktiv. štukem s přísadou, tl. 2-3 mm</t>
  </si>
  <si>
    <t>613471413R00</t>
  </si>
  <si>
    <t>Úprava vnitřních stěn aktivovaným štukem s disp.</t>
  </si>
  <si>
    <t>612100020RAA</t>
  </si>
  <si>
    <t>Začištění omítek kolem oken a dveří, podlah a obkladů</t>
  </si>
  <si>
    <t>m</t>
  </si>
  <si>
    <t>630900030RA0</t>
  </si>
  <si>
    <t>Vybourání dlažby a podkladního betonu</t>
  </si>
  <si>
    <t>631313611R00</t>
  </si>
  <si>
    <t>Mazanina betonová tl. 8 - 12 cm C 16/20</t>
  </si>
  <si>
    <t>m3</t>
  </si>
  <si>
    <t>11*0,08</t>
  </si>
  <si>
    <t>VV</t>
  </si>
  <si>
    <t>631820502R</t>
  </si>
  <si>
    <t>Síť kompozitní ORLITECH, d 3 mm, oko 100 x 100 mm, rozměr 0,75 x 30 m</t>
  </si>
  <si>
    <t>POL3_0</t>
  </si>
  <si>
    <t>11*1,1</t>
  </si>
  <si>
    <t>642200011RAB</t>
  </si>
  <si>
    <t>Vybour. otvoru dveře 1kř, překlad, zárubeň, práh, zeď tloušťky do 30 cm</t>
  </si>
  <si>
    <t>642945121R00</t>
  </si>
  <si>
    <t>Osazení zárubní ocel. požár.1křídl., zazděním</t>
  </si>
  <si>
    <t>5533301036R</t>
  </si>
  <si>
    <t>Zárubeň ocelová YHtm 75/1970/900 L, P, EI, EW 30, pro zdění, s těsněním, se šroubovanými závěsy</t>
  </si>
  <si>
    <t>978500010RA0</t>
  </si>
  <si>
    <t>Odsekání vnitřních obkladů</t>
  </si>
  <si>
    <t>(3,05+3,5+3,05+3,5-1)*1,5</t>
  </si>
  <si>
    <t>979082111R00</t>
  </si>
  <si>
    <t>Vnitrostaveništní doprava suti do 10 m</t>
  </si>
  <si>
    <t>t</t>
  </si>
  <si>
    <t>979082121R00</t>
  </si>
  <si>
    <t>Příplatek k vnitrost. dopravě suti za dalších 5 m</t>
  </si>
  <si>
    <t>979100013RA0</t>
  </si>
  <si>
    <t>Odvoz suti a vyb.hmot do 15 km</t>
  </si>
  <si>
    <t>979990103R00</t>
  </si>
  <si>
    <t>Poplatek za uložení suti - beton, skupina odpadu 170101</t>
  </si>
  <si>
    <t>999281105R00</t>
  </si>
  <si>
    <t>Přesun hmot pro opravy a údržbu do výšky 6 m</t>
  </si>
  <si>
    <t>721200001RA0</t>
  </si>
  <si>
    <t>Kanalizace vnitřní připojovací, PP, D 50x1,8 mm,  - povrchová</t>
  </si>
  <si>
    <t>721171809R00</t>
  </si>
  <si>
    <t>Demontáž potrubí z PVC do D 110 mm - zaslepení, stávajících vývodů</t>
  </si>
  <si>
    <t>kpl</t>
  </si>
  <si>
    <t>722200003RAB</t>
  </si>
  <si>
    <t>Vodovod, potrubí PPR D 20 x 2mm, ochrana, ochrana potrubí Mirelon - po ker. obkladu</t>
  </si>
  <si>
    <t>722130801R00</t>
  </si>
  <si>
    <t>Demontáž potrubí ocelových závitových, DN 25 mm, včetně přípojek</t>
  </si>
  <si>
    <t>722202213R00</t>
  </si>
  <si>
    <t>Nástěnka MZD PP-R INSTAPLAST, D 20 mm x R 1/2"</t>
  </si>
  <si>
    <t>722202412R00</t>
  </si>
  <si>
    <t>Kohout kulový nerozebíratelný PP-R INSTAPLAST, D 20 mm</t>
  </si>
  <si>
    <t>722179191R00</t>
  </si>
  <si>
    <t>Příplatek za malý rozsah do 20 m rozvodu</t>
  </si>
  <si>
    <t>soubor</t>
  </si>
  <si>
    <t>725814105R00</t>
  </si>
  <si>
    <t>Ventil rohový - comfort</t>
  </si>
  <si>
    <t>725539102R00</t>
  </si>
  <si>
    <t>Montáž elektr.ohřívačů, ostatní typy  80 l</t>
  </si>
  <si>
    <t>725534112R00</t>
  </si>
  <si>
    <t>Ohřívač elektr. Dražice TO 15 UP</t>
  </si>
  <si>
    <t>725860182R00</t>
  </si>
  <si>
    <t>Sifon pračkový D 40/50 mm, včetně montáže</t>
  </si>
  <si>
    <t>735494811R00</t>
  </si>
  <si>
    <t>Zamrazení přípojky k radiátoru</t>
  </si>
  <si>
    <t>ks</t>
  </si>
  <si>
    <t>735151831R00</t>
  </si>
  <si>
    <t>Demontáž otopných těles panelových</t>
  </si>
  <si>
    <t>735192923R00</t>
  </si>
  <si>
    <t>Zpětná montáž otop.těles panel</t>
  </si>
  <si>
    <t>766660014RA0</t>
  </si>
  <si>
    <t>Montáž dveří jednokřídlových šířky 80 cm</t>
  </si>
  <si>
    <t>61165612R</t>
  </si>
  <si>
    <t>Dveře protipožární EI30 plné 90x197 cm CPL 0,2</t>
  </si>
  <si>
    <t>766669117R00</t>
  </si>
  <si>
    <t>Dokování samozavírače na ocelovou zárubeň</t>
  </si>
  <si>
    <t>54917040R</t>
  </si>
  <si>
    <t>Zavírač dveří hydraulický K 204  č.13  stříbrná</t>
  </si>
  <si>
    <t>54914582R</t>
  </si>
  <si>
    <t>Kliky se štítem, zámek FAB</t>
  </si>
  <si>
    <t>766810010RAE</t>
  </si>
  <si>
    <t>Truhlářská konstrukce  dodávka a montáž, linka 300 cm včetně dřezu a baterie</t>
  </si>
  <si>
    <t>771101210R00</t>
  </si>
  <si>
    <t>Penetrace podkladu pod dlažby</t>
  </si>
  <si>
    <t>771575109RT8</t>
  </si>
  <si>
    <t>Montáž podlah keram.,tmel, 30x30 cm</t>
  </si>
  <si>
    <t>597642030R</t>
  </si>
  <si>
    <t>Dlažba Tartan 300x300x9, mm</t>
  </si>
  <si>
    <t>771579793R00</t>
  </si>
  <si>
    <t>Příplatek za spárovací hmotu - plošně,keram.dlažba</t>
  </si>
  <si>
    <t>781101210R00</t>
  </si>
  <si>
    <t>Penetrace podkladu pod obklady</t>
  </si>
  <si>
    <t>781475116RU4</t>
  </si>
  <si>
    <t>Obklad vnitřní stěn keramický, do tmele</t>
  </si>
  <si>
    <t>597813720R</t>
  </si>
  <si>
    <t>Obkládačka 20x40 bílá mat, série SYSTEM</t>
  </si>
  <si>
    <t>18,15*1,2</t>
  </si>
  <si>
    <t>781497121RS6</t>
  </si>
  <si>
    <t>Lišta plastová rohová k obkladům , pro tloušťku obkladu 8 mm</t>
  </si>
  <si>
    <t>783801811R00</t>
  </si>
  <si>
    <t>Odstranění nátěrů z omítek stropů, oškrabáním</t>
  </si>
  <si>
    <t>783801812R00</t>
  </si>
  <si>
    <t>Odstranění nátěrů z omítek stěn, oškrabáním</t>
  </si>
  <si>
    <t>(3,05+3,5)*2*1,5</t>
  </si>
  <si>
    <t>784011222R00</t>
  </si>
  <si>
    <t>Zakrytí podlah, včetně odstranění</t>
  </si>
  <si>
    <t>784011211RT3</t>
  </si>
  <si>
    <t>Olepování vnitřních ploch, včetně maskovací pásky šířky 50 mm</t>
  </si>
  <si>
    <t>784414301R00</t>
  </si>
  <si>
    <t>Penetrace podkladu nátěrem HET A-Grund</t>
  </si>
  <si>
    <t>784450010RAB</t>
  </si>
  <si>
    <t>Malba z malíř. směsí jednobarevná s bílým stropem, dvojnásobná Primalex</t>
  </si>
  <si>
    <t>210100030RA0</t>
  </si>
  <si>
    <t>Přípojka elektro pro prádelnu Cu 5x4mm</t>
  </si>
  <si>
    <t>650710611R00</t>
  </si>
  <si>
    <t>Demontáž stávajícího elektrického vedení</t>
  </si>
  <si>
    <t>650010113R00</t>
  </si>
  <si>
    <t>Montáž elektroinstalační lišty šířky do 120 mm</t>
  </si>
  <si>
    <t>650010111R00</t>
  </si>
  <si>
    <t>Montáž elektroinstalační lišty šířky do 40 mm</t>
  </si>
  <si>
    <t>650012261R00</t>
  </si>
  <si>
    <t>Montáž krabice lištové bez zapojení</t>
  </si>
  <si>
    <t>650031125R00</t>
  </si>
  <si>
    <t>Osazení rozvodnice na zeď, pl. do 0,6 m2</t>
  </si>
  <si>
    <t>357123515R</t>
  </si>
  <si>
    <t>Skříň rozvaděčová nástěnná 24 modulů,   včetně zapojení</t>
  </si>
  <si>
    <t>650125143RT6</t>
  </si>
  <si>
    <t>Uložení kabelu Cu 3 x 2,5 mm2 do lišty, včetně dodávky kabelu 1-CXKH-R 3 x 2,5 mm2</t>
  </si>
  <si>
    <t>650125141RT2</t>
  </si>
  <si>
    <t>Uložení kabelu Cu 3 x 1,5 mm2 do lišty , včetně dodávky kabelu CYKY 3 x 1,5 mm2</t>
  </si>
  <si>
    <t>650051132R00</t>
  </si>
  <si>
    <t>Montáž spínače nástěnného</t>
  </si>
  <si>
    <t>34535551R</t>
  </si>
  <si>
    <t>Vypínač nástěnný světelný,  Tango</t>
  </si>
  <si>
    <t>650052611R00</t>
  </si>
  <si>
    <t>Montáž zásuvky nástěnné</t>
  </si>
  <si>
    <t>34551620R</t>
  </si>
  <si>
    <t xml:space="preserve">Zásuvka dvojnásobná Tango </t>
  </si>
  <si>
    <t>650101321R00</t>
  </si>
  <si>
    <t>Montáž zářivkového svítidla stropního přisazeného</t>
  </si>
  <si>
    <t>348360105R</t>
  </si>
  <si>
    <t>Svítidlo ledkové přisazené, stropní, interiérové</t>
  </si>
  <si>
    <t>650516816R00</t>
  </si>
  <si>
    <t xml:space="preserve">Revize elektro 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</si>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</sst>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174" fontId="16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5" x14ac:dyDescent="0.25"/>
  <sheetData>
    <row r="1" spans="1:7" ht="13" x14ac:dyDescent="0.3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8"/>
  <sheetViews>
    <sheetView showGridLines="0" tabSelected="1" topLeftCell="B1" zoomScaleNormal="100" zoomScaleSheetLayoutView="75" workbookViewId="0">
      <selection activeCell="I12" sqref="I12"/>
    </sheetView>
  </sheetViews>
  <sheetFormatPr defaultColWidth="9" defaultRowHeight="12.5" x14ac:dyDescent="0.25"/>
  <cols>
    <col min="1" max="1" width="8.453125" hidden="1" customWidth="1"/>
    <col min="2" max="2" width="9.1796875" customWidth="1"/>
    <col min="3" max="3" width="7.453125" customWidth="1"/>
    <col min="4" max="4" width="13.453125" customWidth="1"/>
    <col min="5" max="5" width="12.1796875" customWidth="1"/>
    <col min="6" max="6" width="11.453125" customWidth="1"/>
    <col min="7" max="7" width="12.7265625" style="1" customWidth="1"/>
    <col min="8" max="8" width="12.7265625" customWidth="1"/>
    <col min="9" max="9" width="12.7265625" style="1" customWidth="1"/>
    <col min="10" max="10" width="6.7265625" style="1" customWidth="1"/>
    <col min="11" max="11" width="4.26953125" customWidth="1"/>
    <col min="12" max="15" width="10.7265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47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3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48</v>
      </c>
      <c r="E5" s="25"/>
      <c r="F5" s="25"/>
      <c r="G5" s="25"/>
      <c r="H5" s="27" t="s">
        <v>33</v>
      </c>
      <c r="I5" s="121" t="s">
        <v>52</v>
      </c>
      <c r="J5" s="11"/>
    </row>
    <row r="6" spans="1:15" ht="15.75" customHeight="1" x14ac:dyDescent="0.25">
      <c r="A6" s="4"/>
      <c r="B6" s="39"/>
      <c r="C6" s="25"/>
      <c r="D6" s="121" t="s">
        <v>49</v>
      </c>
      <c r="E6" s="25"/>
      <c r="F6" s="25"/>
      <c r="G6" s="25"/>
      <c r="H6" s="27" t="s">
        <v>34</v>
      </c>
      <c r="I6" s="121" t="s">
        <v>53</v>
      </c>
      <c r="J6" s="11"/>
    </row>
    <row r="7" spans="1:15" ht="15.75" customHeight="1" x14ac:dyDescent="0.25">
      <c r="A7" s="4"/>
      <c r="B7" s="40"/>
      <c r="C7" s="122" t="s">
        <v>51</v>
      </c>
      <c r="D7" s="104" t="s">
        <v>50</v>
      </c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 t="s">
        <v>46</v>
      </c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5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SUMIF(F47:F64,A16,I47:I64)+SUMIF(F47:F64,"PSU",I47:I64)</f>
        <v>0</v>
      </c>
      <c r="J16" s="82"/>
    </row>
    <row r="17" spans="1:10" ht="23.25" customHeight="1" x14ac:dyDescent="0.25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SUMIF(F47:F64,A17,I47:I64)</f>
        <v>0</v>
      </c>
      <c r="J17" s="82"/>
    </row>
    <row r="18" spans="1:10" ht="23.25" customHeight="1" x14ac:dyDescent="0.25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SUMIF(F47:F64,A18,I47:I64)</f>
        <v>0</v>
      </c>
      <c r="J18" s="82"/>
    </row>
    <row r="19" spans="1:10" ht="23.25" customHeight="1" x14ac:dyDescent="0.25">
      <c r="A19" s="192" t="s">
        <v>95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SUMIF(F47:F64,A19,I47:I64)</f>
        <v>0</v>
      </c>
      <c r="J19" s="82"/>
    </row>
    <row r="20" spans="1:10" ht="23.25" customHeight="1" x14ac:dyDescent="0.25">
      <c r="A20" s="192" t="s">
        <v>96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SUMIF(F47:F64,A20,I47:I64)</f>
        <v>0</v>
      </c>
      <c r="J20" s="82"/>
    </row>
    <row r="21" spans="1:10" ht="23.25" customHeight="1" x14ac:dyDescent="0.3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15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15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56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44903</v>
      </c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3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4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5">
      <c r="A39" s="130">
        <v>1</v>
      </c>
      <c r="B39" s="136" t="s">
        <v>54</v>
      </c>
      <c r="C39" s="137" t="s">
        <v>47</v>
      </c>
      <c r="D39" s="138"/>
      <c r="E39" s="138"/>
      <c r="F39" s="146">
        <f>'Rozpočet Pol'!AC107</f>
        <v>0</v>
      </c>
      <c r="G39" s="147">
        <f>'Rozpočet Pol'!AD107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5">
      <c r="A40" s="130"/>
      <c r="B40" s="140" t="s">
        <v>55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5" x14ac:dyDescent="0.35">
      <c r="B44" s="160" t="s">
        <v>57</v>
      </c>
    </row>
    <row r="46" spans="1:10" ht="25.5" customHeight="1" x14ac:dyDescent="0.25">
      <c r="A46" s="161"/>
      <c r="B46" s="167" t="s">
        <v>16</v>
      </c>
      <c r="C46" s="167" t="s">
        <v>5</v>
      </c>
      <c r="D46" s="168"/>
      <c r="E46" s="168"/>
      <c r="F46" s="171" t="s">
        <v>58</v>
      </c>
      <c r="G46" s="171"/>
      <c r="H46" s="171"/>
      <c r="I46" s="172" t="s">
        <v>28</v>
      </c>
      <c r="J46" s="172"/>
    </row>
    <row r="47" spans="1:10" ht="25.5" customHeight="1" x14ac:dyDescent="0.25">
      <c r="A47" s="162"/>
      <c r="B47" s="173" t="s">
        <v>59</v>
      </c>
      <c r="C47" s="174" t="s">
        <v>60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5">
      <c r="A48" s="162"/>
      <c r="B48" s="165" t="s">
        <v>61</v>
      </c>
      <c r="C48" s="164" t="s">
        <v>62</v>
      </c>
      <c r="D48" s="166"/>
      <c r="E48" s="166"/>
      <c r="F48" s="182" t="s">
        <v>23</v>
      </c>
      <c r="G48" s="183"/>
      <c r="H48" s="183"/>
      <c r="I48" s="184">
        <f>'Rozpočet Pol'!G12</f>
        <v>0</v>
      </c>
      <c r="J48" s="184"/>
    </row>
    <row r="49" spans="1:10" ht="25.5" customHeight="1" x14ac:dyDescent="0.25">
      <c r="A49" s="162"/>
      <c r="B49" s="165" t="s">
        <v>63</v>
      </c>
      <c r="C49" s="164" t="s">
        <v>64</v>
      </c>
      <c r="D49" s="166"/>
      <c r="E49" s="166"/>
      <c r="F49" s="182" t="s">
        <v>23</v>
      </c>
      <c r="G49" s="183"/>
      <c r="H49" s="183"/>
      <c r="I49" s="184">
        <f>'Rozpočet Pol'!G15</f>
        <v>0</v>
      </c>
      <c r="J49" s="184"/>
    </row>
    <row r="50" spans="1:10" ht="25.5" customHeight="1" x14ac:dyDescent="0.25">
      <c r="A50" s="162"/>
      <c r="B50" s="165" t="s">
        <v>65</v>
      </c>
      <c r="C50" s="164" t="s">
        <v>66</v>
      </c>
      <c r="D50" s="166"/>
      <c r="E50" s="166"/>
      <c r="F50" s="182" t="s">
        <v>23</v>
      </c>
      <c r="G50" s="183"/>
      <c r="H50" s="183"/>
      <c r="I50" s="184">
        <f>'Rozpočet Pol'!G23</f>
        <v>0</v>
      </c>
      <c r="J50" s="184"/>
    </row>
    <row r="51" spans="1:10" ht="25.5" customHeight="1" x14ac:dyDescent="0.25">
      <c r="A51" s="162"/>
      <c r="B51" s="165" t="s">
        <v>67</v>
      </c>
      <c r="C51" s="164" t="s">
        <v>68</v>
      </c>
      <c r="D51" s="166"/>
      <c r="E51" s="166"/>
      <c r="F51" s="182" t="s">
        <v>23</v>
      </c>
      <c r="G51" s="183"/>
      <c r="H51" s="183"/>
      <c r="I51" s="184">
        <f>'Rozpočet Pol'!G29</f>
        <v>0</v>
      </c>
      <c r="J51" s="184"/>
    </row>
    <row r="52" spans="1:10" ht="25.5" customHeight="1" x14ac:dyDescent="0.25">
      <c r="A52" s="162"/>
      <c r="B52" s="165" t="s">
        <v>69</v>
      </c>
      <c r="C52" s="164" t="s">
        <v>70</v>
      </c>
      <c r="D52" s="166"/>
      <c r="E52" s="166"/>
      <c r="F52" s="182" t="s">
        <v>23</v>
      </c>
      <c r="G52" s="183"/>
      <c r="H52" s="183"/>
      <c r="I52" s="184">
        <f>'Rozpočet Pol'!G33</f>
        <v>0</v>
      </c>
      <c r="J52" s="184"/>
    </row>
    <row r="53" spans="1:10" ht="25.5" customHeight="1" x14ac:dyDescent="0.25">
      <c r="A53" s="162"/>
      <c r="B53" s="165" t="s">
        <v>71</v>
      </c>
      <c r="C53" s="164" t="s">
        <v>72</v>
      </c>
      <c r="D53" s="166"/>
      <c r="E53" s="166"/>
      <c r="F53" s="182" t="s">
        <v>23</v>
      </c>
      <c r="G53" s="183"/>
      <c r="H53" s="183"/>
      <c r="I53" s="184">
        <f>'Rozpočet Pol'!G40</f>
        <v>0</v>
      </c>
      <c r="J53" s="184"/>
    </row>
    <row r="54" spans="1:10" ht="25.5" customHeight="1" x14ac:dyDescent="0.25">
      <c r="A54" s="162"/>
      <c r="B54" s="165" t="s">
        <v>73</v>
      </c>
      <c r="C54" s="164" t="s">
        <v>74</v>
      </c>
      <c r="D54" s="166"/>
      <c r="E54" s="166"/>
      <c r="F54" s="182" t="s">
        <v>24</v>
      </c>
      <c r="G54" s="183"/>
      <c r="H54" s="183"/>
      <c r="I54" s="184">
        <f>'Rozpočet Pol'!G42</f>
        <v>0</v>
      </c>
      <c r="J54" s="184"/>
    </row>
    <row r="55" spans="1:10" ht="25.5" customHeight="1" x14ac:dyDescent="0.25">
      <c r="A55" s="162"/>
      <c r="B55" s="165" t="s">
        <v>75</v>
      </c>
      <c r="C55" s="164" t="s">
        <v>76</v>
      </c>
      <c r="D55" s="166"/>
      <c r="E55" s="166"/>
      <c r="F55" s="182" t="s">
        <v>24</v>
      </c>
      <c r="G55" s="183"/>
      <c r="H55" s="183"/>
      <c r="I55" s="184">
        <f>'Rozpočet Pol'!G45</f>
        <v>0</v>
      </c>
      <c r="J55" s="184"/>
    </row>
    <row r="56" spans="1:10" ht="25.5" customHeight="1" x14ac:dyDescent="0.25">
      <c r="A56" s="162"/>
      <c r="B56" s="165" t="s">
        <v>77</v>
      </c>
      <c r="C56" s="164" t="s">
        <v>78</v>
      </c>
      <c r="D56" s="166"/>
      <c r="E56" s="166"/>
      <c r="F56" s="182" t="s">
        <v>24</v>
      </c>
      <c r="G56" s="183"/>
      <c r="H56" s="183"/>
      <c r="I56" s="184">
        <f>'Rozpočet Pol'!G51</f>
        <v>0</v>
      </c>
      <c r="J56" s="184"/>
    </row>
    <row r="57" spans="1:10" ht="25.5" customHeight="1" x14ac:dyDescent="0.25">
      <c r="A57" s="162"/>
      <c r="B57" s="165" t="s">
        <v>79</v>
      </c>
      <c r="C57" s="164" t="s">
        <v>80</v>
      </c>
      <c r="D57" s="166"/>
      <c r="E57" s="166"/>
      <c r="F57" s="182" t="s">
        <v>24</v>
      </c>
      <c r="G57" s="183"/>
      <c r="H57" s="183"/>
      <c r="I57" s="184">
        <f>'Rozpočet Pol'!G56</f>
        <v>0</v>
      </c>
      <c r="J57" s="184"/>
    </row>
    <row r="58" spans="1:10" ht="25.5" customHeight="1" x14ac:dyDescent="0.25">
      <c r="A58" s="162"/>
      <c r="B58" s="165" t="s">
        <v>81</v>
      </c>
      <c r="C58" s="164" t="s">
        <v>82</v>
      </c>
      <c r="D58" s="166"/>
      <c r="E58" s="166"/>
      <c r="F58" s="182" t="s">
        <v>24</v>
      </c>
      <c r="G58" s="183"/>
      <c r="H58" s="183"/>
      <c r="I58" s="184">
        <f>'Rozpočet Pol'!G60</f>
        <v>0</v>
      </c>
      <c r="J58" s="184"/>
    </row>
    <row r="59" spans="1:10" ht="25.5" customHeight="1" x14ac:dyDescent="0.25">
      <c r="A59" s="162"/>
      <c r="B59" s="165" t="s">
        <v>83</v>
      </c>
      <c r="C59" s="164" t="s">
        <v>84</v>
      </c>
      <c r="D59" s="166"/>
      <c r="E59" s="166"/>
      <c r="F59" s="182" t="s">
        <v>24</v>
      </c>
      <c r="G59" s="183"/>
      <c r="H59" s="183"/>
      <c r="I59" s="184">
        <f>'Rozpočet Pol'!G67</f>
        <v>0</v>
      </c>
      <c r="J59" s="184"/>
    </row>
    <row r="60" spans="1:10" ht="25.5" customHeight="1" x14ac:dyDescent="0.25">
      <c r="A60" s="162"/>
      <c r="B60" s="165" t="s">
        <v>85</v>
      </c>
      <c r="C60" s="164" t="s">
        <v>86</v>
      </c>
      <c r="D60" s="166"/>
      <c r="E60" s="166"/>
      <c r="F60" s="182" t="s">
        <v>24</v>
      </c>
      <c r="G60" s="183"/>
      <c r="H60" s="183"/>
      <c r="I60" s="184">
        <f>'Rozpočet Pol'!G73</f>
        <v>0</v>
      </c>
      <c r="J60" s="184"/>
    </row>
    <row r="61" spans="1:10" ht="25.5" customHeight="1" x14ac:dyDescent="0.25">
      <c r="A61" s="162"/>
      <c r="B61" s="165" t="s">
        <v>87</v>
      </c>
      <c r="C61" s="164" t="s">
        <v>88</v>
      </c>
      <c r="D61" s="166"/>
      <c r="E61" s="166"/>
      <c r="F61" s="182" t="s">
        <v>24</v>
      </c>
      <c r="G61" s="183"/>
      <c r="H61" s="183"/>
      <c r="I61" s="184">
        <f>'Rozpočet Pol'!G79</f>
        <v>0</v>
      </c>
      <c r="J61" s="184"/>
    </row>
    <row r="62" spans="1:10" ht="25.5" customHeight="1" x14ac:dyDescent="0.25">
      <c r="A62" s="162"/>
      <c r="B62" s="165" t="s">
        <v>89</v>
      </c>
      <c r="C62" s="164" t="s">
        <v>90</v>
      </c>
      <c r="D62" s="166"/>
      <c r="E62" s="166"/>
      <c r="F62" s="182" t="s">
        <v>24</v>
      </c>
      <c r="G62" s="183"/>
      <c r="H62" s="183"/>
      <c r="I62" s="184">
        <f>'Rozpočet Pol'!G83</f>
        <v>0</v>
      </c>
      <c r="J62" s="184"/>
    </row>
    <row r="63" spans="1:10" ht="25.5" customHeight="1" x14ac:dyDescent="0.25">
      <c r="A63" s="162"/>
      <c r="B63" s="165" t="s">
        <v>91</v>
      </c>
      <c r="C63" s="164" t="s">
        <v>92</v>
      </c>
      <c r="D63" s="166"/>
      <c r="E63" s="166"/>
      <c r="F63" s="182" t="s">
        <v>25</v>
      </c>
      <c r="G63" s="183"/>
      <c r="H63" s="183"/>
      <c r="I63" s="184">
        <f>'Rozpočet Pol'!G88</f>
        <v>0</v>
      </c>
      <c r="J63" s="184"/>
    </row>
    <row r="64" spans="1:10" ht="25.5" customHeight="1" x14ac:dyDescent="0.25">
      <c r="A64" s="162"/>
      <c r="B64" s="176" t="s">
        <v>93</v>
      </c>
      <c r="C64" s="177" t="s">
        <v>94</v>
      </c>
      <c r="D64" s="178"/>
      <c r="E64" s="178"/>
      <c r="F64" s="185" t="s">
        <v>25</v>
      </c>
      <c r="G64" s="186"/>
      <c r="H64" s="186"/>
      <c r="I64" s="187">
        <f>'Rozpočet Pol'!G90</f>
        <v>0</v>
      </c>
      <c r="J64" s="187"/>
    </row>
    <row r="65" spans="1:10" ht="25.5" customHeight="1" x14ac:dyDescent="0.25">
      <c r="A65" s="163"/>
      <c r="B65" s="169" t="s">
        <v>1</v>
      </c>
      <c r="C65" s="169"/>
      <c r="D65" s="170"/>
      <c r="E65" s="170"/>
      <c r="F65" s="188"/>
      <c r="G65" s="189"/>
      <c r="H65" s="189"/>
      <c r="I65" s="190">
        <f>SUM(I47:I64)</f>
        <v>0</v>
      </c>
      <c r="J65" s="190"/>
    </row>
    <row r="66" spans="1:10" x14ac:dyDescent="0.25">
      <c r="F66" s="191"/>
      <c r="G66" s="129"/>
      <c r="H66" s="191"/>
      <c r="I66" s="129"/>
      <c r="J66" s="129"/>
    </row>
    <row r="67" spans="1:10" x14ac:dyDescent="0.25">
      <c r="F67" s="191"/>
      <c r="G67" s="129"/>
      <c r="H67" s="191"/>
      <c r="I67" s="129"/>
      <c r="J67" s="129"/>
    </row>
    <row r="68" spans="1:10" x14ac:dyDescent="0.25">
      <c r="F68" s="191"/>
      <c r="G68" s="129"/>
      <c r="H68" s="191"/>
      <c r="I68" s="129"/>
      <c r="J68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7">
    <mergeCell ref="I63:J63"/>
    <mergeCell ref="C63:E63"/>
    <mergeCell ref="I64:J64"/>
    <mergeCell ref="C64:E64"/>
    <mergeCell ref="I65:J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796875" defaultRowHeight="12.5" x14ac:dyDescent="0.25"/>
  <cols>
    <col min="1" max="1" width="4.26953125" style="6" customWidth="1"/>
    <col min="2" max="2" width="14.453125" style="6" customWidth="1"/>
    <col min="3" max="3" width="38.26953125" style="10" customWidth="1"/>
    <col min="4" max="4" width="4.54296875" style="6" customWidth="1"/>
    <col min="5" max="5" width="10.54296875" style="6" customWidth="1"/>
    <col min="6" max="6" width="9.81640625" style="6" customWidth="1"/>
    <col min="7" max="7" width="12.7265625" style="6" customWidth="1"/>
    <col min="8" max="16384" width="9.1796875" style="6"/>
  </cols>
  <sheetData>
    <row r="1" spans="1:7" ht="15.5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5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5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5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17"/>
  <sheetViews>
    <sheetView topLeftCell="A7" workbookViewId="0">
      <selection sqref="A1:G1"/>
    </sheetView>
  </sheetViews>
  <sheetFormatPr defaultRowHeight="12.5" outlineLevelRow="1" x14ac:dyDescent="0.25"/>
  <cols>
    <col min="1" max="1" width="4.1796875" customWidth="1"/>
    <col min="2" max="2" width="14.36328125" style="128" customWidth="1"/>
    <col min="3" max="3" width="38.1796875" style="128" customWidth="1"/>
    <col min="4" max="4" width="4.453125" customWidth="1"/>
    <col min="5" max="5" width="10.453125" customWidth="1"/>
    <col min="6" max="6" width="9.81640625" customWidth="1"/>
    <col min="7" max="7" width="12.6328125" customWidth="1"/>
    <col min="8" max="21" width="0" hidden="1" customWidth="1"/>
    <col min="29" max="39" width="0" hidden="1" customWidth="1"/>
  </cols>
  <sheetData>
    <row r="1" spans="1:60" ht="15.75" customHeight="1" x14ac:dyDescent="0.35">
      <c r="A1" s="194" t="s">
        <v>6</v>
      </c>
      <c r="B1" s="194"/>
      <c r="C1" s="194"/>
      <c r="D1" s="194"/>
      <c r="E1" s="194"/>
      <c r="F1" s="194"/>
      <c r="G1" s="194"/>
      <c r="AE1" t="s">
        <v>98</v>
      </c>
    </row>
    <row r="2" spans="1:60" ht="25" customHeight="1" x14ac:dyDescent="0.25">
      <c r="A2" s="201" t="s">
        <v>97</v>
      </c>
      <c r="B2" s="195"/>
      <c r="C2" s="196" t="s">
        <v>47</v>
      </c>
      <c r="D2" s="197"/>
      <c r="E2" s="197"/>
      <c r="F2" s="197"/>
      <c r="G2" s="203"/>
      <c r="AE2" t="s">
        <v>99</v>
      </c>
    </row>
    <row r="3" spans="1:60" ht="25" customHeight="1" x14ac:dyDescent="0.25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100</v>
      </c>
    </row>
    <row r="4" spans="1:60" ht="25" hidden="1" customHeight="1" x14ac:dyDescent="0.25">
      <c r="A4" s="202" t="s">
        <v>8</v>
      </c>
      <c r="B4" s="200"/>
      <c r="C4" s="198"/>
      <c r="D4" s="199"/>
      <c r="E4" s="199"/>
      <c r="F4" s="199"/>
      <c r="G4" s="204"/>
      <c r="AE4" t="s">
        <v>101</v>
      </c>
    </row>
    <row r="5" spans="1:60" hidden="1" x14ac:dyDescent="0.25">
      <c r="A5" s="205" t="s">
        <v>102</v>
      </c>
      <c r="B5" s="206"/>
      <c r="C5" s="207"/>
      <c r="D5" s="208"/>
      <c r="E5" s="208"/>
      <c r="F5" s="208"/>
      <c r="G5" s="209"/>
      <c r="AE5" t="s">
        <v>103</v>
      </c>
    </row>
    <row r="7" spans="1:60" ht="37.5" x14ac:dyDescent="0.25">
      <c r="A7" s="214" t="s">
        <v>104</v>
      </c>
      <c r="B7" s="215" t="s">
        <v>105</v>
      </c>
      <c r="C7" s="215" t="s">
        <v>106</v>
      </c>
      <c r="D7" s="214" t="s">
        <v>107</v>
      </c>
      <c r="E7" s="214" t="s">
        <v>108</v>
      </c>
      <c r="F7" s="210" t="s">
        <v>109</v>
      </c>
      <c r="G7" s="233" t="s">
        <v>28</v>
      </c>
      <c r="H7" s="234" t="s">
        <v>29</v>
      </c>
      <c r="I7" s="234" t="s">
        <v>110</v>
      </c>
      <c r="J7" s="234" t="s">
        <v>30</v>
      </c>
      <c r="K7" s="234" t="s">
        <v>111</v>
      </c>
      <c r="L7" s="234" t="s">
        <v>112</v>
      </c>
      <c r="M7" s="234" t="s">
        <v>113</v>
      </c>
      <c r="N7" s="234" t="s">
        <v>114</v>
      </c>
      <c r="O7" s="234" t="s">
        <v>115</v>
      </c>
      <c r="P7" s="234" t="s">
        <v>116</v>
      </c>
      <c r="Q7" s="234" t="s">
        <v>117</v>
      </c>
      <c r="R7" s="234" t="s">
        <v>118</v>
      </c>
      <c r="S7" s="234" t="s">
        <v>119</v>
      </c>
      <c r="T7" s="234" t="s">
        <v>120</v>
      </c>
      <c r="U7" s="217" t="s">
        <v>121</v>
      </c>
    </row>
    <row r="8" spans="1:60" x14ac:dyDescent="0.25">
      <c r="A8" s="235" t="s">
        <v>122</v>
      </c>
      <c r="B8" s="236" t="s">
        <v>59</v>
      </c>
      <c r="C8" s="237" t="s">
        <v>60</v>
      </c>
      <c r="D8" s="238"/>
      <c r="E8" s="239"/>
      <c r="F8" s="240"/>
      <c r="G8" s="240">
        <f>SUMIF(AE9:AE11,"&lt;&gt;NOR",G9:G11)</f>
        <v>0</v>
      </c>
      <c r="H8" s="240"/>
      <c r="I8" s="240">
        <f>SUM(I9:I11)</f>
        <v>0</v>
      </c>
      <c r="J8" s="240"/>
      <c r="K8" s="240">
        <f>SUM(K9:K11)</f>
        <v>0</v>
      </c>
      <c r="L8" s="240"/>
      <c r="M8" s="240">
        <f>SUM(M9:M11)</f>
        <v>0</v>
      </c>
      <c r="N8" s="216"/>
      <c r="O8" s="216">
        <f>SUM(O9:O11)</f>
        <v>0.21545999999999998</v>
      </c>
      <c r="P8" s="216"/>
      <c r="Q8" s="216">
        <f>SUM(Q9:Q11)</f>
        <v>0.1278</v>
      </c>
      <c r="R8" s="216"/>
      <c r="S8" s="216"/>
      <c r="T8" s="235"/>
      <c r="U8" s="216">
        <f>SUM(U9:U11)</f>
        <v>6.49</v>
      </c>
      <c r="AE8" t="s">
        <v>123</v>
      </c>
    </row>
    <row r="9" spans="1:60" outlineLevel="1" x14ac:dyDescent="0.25">
      <c r="A9" s="212">
        <v>1</v>
      </c>
      <c r="B9" s="218" t="s">
        <v>124</v>
      </c>
      <c r="C9" s="263" t="s">
        <v>125</v>
      </c>
      <c r="D9" s="220" t="s">
        <v>126</v>
      </c>
      <c r="E9" s="227">
        <v>2</v>
      </c>
      <c r="F9" s="230">
        <f>H9+J9</f>
        <v>0</v>
      </c>
      <c r="G9" s="231">
        <f>ROUND(E9*F9,2)</f>
        <v>0</v>
      </c>
      <c r="H9" s="231"/>
      <c r="I9" s="231">
        <f>ROUND(E9*H9,2)</f>
        <v>0</v>
      </c>
      <c r="J9" s="231"/>
      <c r="K9" s="231">
        <f>ROUND(E9*J9,2)</f>
        <v>0</v>
      </c>
      <c r="L9" s="231">
        <v>21</v>
      </c>
      <c r="M9" s="231">
        <f>G9*(1+L9/100)</f>
        <v>0</v>
      </c>
      <c r="N9" s="221">
        <v>2.2699999999999999E-3</v>
      </c>
      <c r="O9" s="221">
        <f>ROUND(E9*N9,5)</f>
        <v>4.5399999999999998E-3</v>
      </c>
      <c r="P9" s="221">
        <v>0</v>
      </c>
      <c r="Q9" s="221">
        <f>ROUND(E9*P9,5)</f>
        <v>0</v>
      </c>
      <c r="R9" s="221"/>
      <c r="S9" s="221"/>
      <c r="T9" s="222">
        <v>0.38600000000000001</v>
      </c>
      <c r="U9" s="221">
        <f>ROUND(E9*T9,2)</f>
        <v>0.77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127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5">
      <c r="A10" s="212">
        <v>2</v>
      </c>
      <c r="B10" s="218" t="s">
        <v>128</v>
      </c>
      <c r="C10" s="263" t="s">
        <v>129</v>
      </c>
      <c r="D10" s="220" t="s">
        <v>126</v>
      </c>
      <c r="E10" s="227">
        <v>2</v>
      </c>
      <c r="F10" s="230">
        <f>H10+J10</f>
        <v>0</v>
      </c>
      <c r="G10" s="231">
        <f>ROUND(E10*F10,2)</f>
        <v>0</v>
      </c>
      <c r="H10" s="231"/>
      <c r="I10" s="231">
        <f>ROUND(E10*H10,2)</f>
        <v>0</v>
      </c>
      <c r="J10" s="231"/>
      <c r="K10" s="231">
        <f>ROUND(E10*J10,2)</f>
        <v>0</v>
      </c>
      <c r="L10" s="231">
        <v>21</v>
      </c>
      <c r="M10" s="231">
        <f>G10*(1+L10/100)</f>
        <v>0</v>
      </c>
      <c r="N10" s="221">
        <v>0</v>
      </c>
      <c r="O10" s="221">
        <f>ROUND(E10*N10,5)</f>
        <v>0</v>
      </c>
      <c r="P10" s="221">
        <v>0</v>
      </c>
      <c r="Q10" s="221">
        <f>ROUND(E10*P10,5)</f>
        <v>0</v>
      </c>
      <c r="R10" s="221"/>
      <c r="S10" s="221"/>
      <c r="T10" s="222">
        <v>0.13</v>
      </c>
      <c r="U10" s="221">
        <f>ROUND(E10*T10,2)</f>
        <v>0.26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127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5">
      <c r="A11" s="212">
        <v>3</v>
      </c>
      <c r="B11" s="218" t="s">
        <v>130</v>
      </c>
      <c r="C11" s="263" t="s">
        <v>131</v>
      </c>
      <c r="D11" s="220" t="s">
        <v>132</v>
      </c>
      <c r="E11" s="227">
        <v>1</v>
      </c>
      <c r="F11" s="230">
        <f>H11+J11</f>
        <v>0</v>
      </c>
      <c r="G11" s="231">
        <f>ROUND(E11*F11,2)</f>
        <v>0</v>
      </c>
      <c r="H11" s="231"/>
      <c r="I11" s="231">
        <f>ROUND(E11*H11,2)</f>
        <v>0</v>
      </c>
      <c r="J11" s="231"/>
      <c r="K11" s="231">
        <f>ROUND(E11*J11,2)</f>
        <v>0</v>
      </c>
      <c r="L11" s="231">
        <v>21</v>
      </c>
      <c r="M11" s="231">
        <f>G11*(1+L11/100)</f>
        <v>0</v>
      </c>
      <c r="N11" s="221">
        <v>0.21092</v>
      </c>
      <c r="O11" s="221">
        <f>ROUND(E11*N11,5)</f>
        <v>0.21092</v>
      </c>
      <c r="P11" s="221">
        <v>0.1278</v>
      </c>
      <c r="Q11" s="221">
        <f>ROUND(E11*P11,5)</f>
        <v>0.1278</v>
      </c>
      <c r="R11" s="221"/>
      <c r="S11" s="221"/>
      <c r="T11" s="222">
        <v>5.4555300000000004</v>
      </c>
      <c r="U11" s="221">
        <f>ROUND(E11*T11,2)</f>
        <v>5.46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133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x14ac:dyDescent="0.25">
      <c r="A12" s="213" t="s">
        <v>122</v>
      </c>
      <c r="B12" s="219" t="s">
        <v>61</v>
      </c>
      <c r="C12" s="264" t="s">
        <v>62</v>
      </c>
      <c r="D12" s="223"/>
      <c r="E12" s="228"/>
      <c r="F12" s="232"/>
      <c r="G12" s="232">
        <f>SUMIF(AE13:AE14,"&lt;&gt;NOR",G13:G14)</f>
        <v>0</v>
      </c>
      <c r="H12" s="232"/>
      <c r="I12" s="232">
        <f>SUM(I13:I14)</f>
        <v>0</v>
      </c>
      <c r="J12" s="232"/>
      <c r="K12" s="232">
        <f>SUM(K13:K14)</f>
        <v>0</v>
      </c>
      <c r="L12" s="232"/>
      <c r="M12" s="232">
        <f>SUM(M13:M14)</f>
        <v>0</v>
      </c>
      <c r="N12" s="224"/>
      <c r="O12" s="224">
        <f>SUM(O13:O14)</f>
        <v>9.92E-3</v>
      </c>
      <c r="P12" s="224"/>
      <c r="Q12" s="224">
        <f>SUM(Q13:Q14)</f>
        <v>0</v>
      </c>
      <c r="R12" s="224"/>
      <c r="S12" s="224"/>
      <c r="T12" s="225"/>
      <c r="U12" s="224">
        <f>SUM(U13:U14)</f>
        <v>2.36</v>
      </c>
      <c r="AE12" t="s">
        <v>123</v>
      </c>
    </row>
    <row r="13" spans="1:60" outlineLevel="1" x14ac:dyDescent="0.25">
      <c r="A13" s="212">
        <v>4</v>
      </c>
      <c r="B13" s="218" t="s">
        <v>134</v>
      </c>
      <c r="C13" s="263" t="s">
        <v>135</v>
      </c>
      <c r="D13" s="220" t="s">
        <v>126</v>
      </c>
      <c r="E13" s="227">
        <v>11</v>
      </c>
      <c r="F13" s="230">
        <f>H13+J13</f>
        <v>0</v>
      </c>
      <c r="G13" s="231">
        <f>ROUND(E13*F13,2)</f>
        <v>0</v>
      </c>
      <c r="H13" s="231"/>
      <c r="I13" s="231">
        <f>ROUND(E13*H13,2)</f>
        <v>0</v>
      </c>
      <c r="J13" s="231"/>
      <c r="K13" s="231">
        <f>ROUND(E13*J13,2)</f>
        <v>0</v>
      </c>
      <c r="L13" s="231">
        <v>21</v>
      </c>
      <c r="M13" s="231">
        <f>G13*(1+L13/100)</f>
        <v>0</v>
      </c>
      <c r="N13" s="221">
        <v>3.3E-4</v>
      </c>
      <c r="O13" s="221">
        <f>ROUND(E13*N13,5)</f>
        <v>3.63E-3</v>
      </c>
      <c r="P13" s="221">
        <v>0</v>
      </c>
      <c r="Q13" s="221">
        <f>ROUND(E13*P13,5)</f>
        <v>0</v>
      </c>
      <c r="R13" s="221"/>
      <c r="S13" s="221"/>
      <c r="T13" s="222">
        <v>8.8999999999999996E-2</v>
      </c>
      <c r="U13" s="221">
        <f>ROUND(E13*T13,2)</f>
        <v>0.98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127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5">
      <c r="A14" s="212">
        <v>5</v>
      </c>
      <c r="B14" s="218" t="s">
        <v>136</v>
      </c>
      <c r="C14" s="263" t="s">
        <v>137</v>
      </c>
      <c r="D14" s="220" t="s">
        <v>126</v>
      </c>
      <c r="E14" s="227">
        <v>19.649999999999999</v>
      </c>
      <c r="F14" s="230">
        <f>H14+J14</f>
        <v>0</v>
      </c>
      <c r="G14" s="231">
        <f>ROUND(E14*F14,2)</f>
        <v>0</v>
      </c>
      <c r="H14" s="231"/>
      <c r="I14" s="231">
        <f>ROUND(E14*H14,2)</f>
        <v>0</v>
      </c>
      <c r="J14" s="231"/>
      <c r="K14" s="231">
        <f>ROUND(E14*J14,2)</f>
        <v>0</v>
      </c>
      <c r="L14" s="231">
        <v>21</v>
      </c>
      <c r="M14" s="231">
        <f>G14*(1+L14/100)</f>
        <v>0</v>
      </c>
      <c r="N14" s="221">
        <v>3.2000000000000003E-4</v>
      </c>
      <c r="O14" s="221">
        <f>ROUND(E14*N14,5)</f>
        <v>6.2899999999999996E-3</v>
      </c>
      <c r="P14" s="221">
        <v>0</v>
      </c>
      <c r="Q14" s="221">
        <f>ROUND(E14*P14,5)</f>
        <v>0</v>
      </c>
      <c r="R14" s="221"/>
      <c r="S14" s="221"/>
      <c r="T14" s="222">
        <v>7.0000000000000007E-2</v>
      </c>
      <c r="U14" s="221">
        <f>ROUND(E14*T14,2)</f>
        <v>1.38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127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x14ac:dyDescent="0.25">
      <c r="A15" s="213" t="s">
        <v>122</v>
      </c>
      <c r="B15" s="219" t="s">
        <v>63</v>
      </c>
      <c r="C15" s="264" t="s">
        <v>64</v>
      </c>
      <c r="D15" s="223"/>
      <c r="E15" s="228"/>
      <c r="F15" s="232"/>
      <c r="G15" s="232">
        <f>SUMIF(AE16:AE22,"&lt;&gt;NOR",G16:G22)</f>
        <v>0</v>
      </c>
      <c r="H15" s="232"/>
      <c r="I15" s="232">
        <f>SUM(I16:I22)</f>
        <v>0</v>
      </c>
      <c r="J15" s="232"/>
      <c r="K15" s="232">
        <f>SUM(K16:K22)</f>
        <v>0</v>
      </c>
      <c r="L15" s="232"/>
      <c r="M15" s="232">
        <f>SUM(M16:M22)</f>
        <v>0</v>
      </c>
      <c r="N15" s="224"/>
      <c r="O15" s="224">
        <f>SUM(O16:O22)</f>
        <v>0.57067000000000001</v>
      </c>
      <c r="P15" s="224"/>
      <c r="Q15" s="224">
        <f>SUM(Q16:Q22)</f>
        <v>0</v>
      </c>
      <c r="R15" s="224"/>
      <c r="S15" s="224"/>
      <c r="T15" s="225"/>
      <c r="U15" s="224">
        <f>SUM(U16:U22)</f>
        <v>32.35</v>
      </c>
      <c r="AE15" t="s">
        <v>123</v>
      </c>
    </row>
    <row r="16" spans="1:60" ht="20" outlineLevel="1" x14ac:dyDescent="0.25">
      <c r="A16" s="212">
        <v>6</v>
      </c>
      <c r="B16" s="218" t="s">
        <v>138</v>
      </c>
      <c r="C16" s="263" t="s">
        <v>139</v>
      </c>
      <c r="D16" s="220" t="s">
        <v>126</v>
      </c>
      <c r="E16" s="227">
        <v>18.149999999999999</v>
      </c>
      <c r="F16" s="230">
        <f>H16+J16</f>
        <v>0</v>
      </c>
      <c r="G16" s="231">
        <f>ROUND(E16*F16,2)</f>
        <v>0</v>
      </c>
      <c r="H16" s="231"/>
      <c r="I16" s="231">
        <f>ROUND(E16*H16,2)</f>
        <v>0</v>
      </c>
      <c r="J16" s="231"/>
      <c r="K16" s="231">
        <f>ROUND(E16*J16,2)</f>
        <v>0</v>
      </c>
      <c r="L16" s="231">
        <v>21</v>
      </c>
      <c r="M16" s="231">
        <f>G16*(1+L16/100)</f>
        <v>0</v>
      </c>
      <c r="N16" s="221">
        <v>1.583E-2</v>
      </c>
      <c r="O16" s="221">
        <f>ROUND(E16*N16,5)</f>
        <v>0.28731000000000001</v>
      </c>
      <c r="P16" s="221">
        <v>0</v>
      </c>
      <c r="Q16" s="221">
        <f>ROUND(E16*P16,5)</f>
        <v>0</v>
      </c>
      <c r="R16" s="221"/>
      <c r="S16" s="221"/>
      <c r="T16" s="222">
        <v>0.37</v>
      </c>
      <c r="U16" s="221">
        <f>ROUND(E16*T16,2)</f>
        <v>6.72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127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5">
      <c r="A17" s="212">
        <v>7</v>
      </c>
      <c r="B17" s="218" t="s">
        <v>140</v>
      </c>
      <c r="C17" s="263" t="s">
        <v>141</v>
      </c>
      <c r="D17" s="220" t="s">
        <v>126</v>
      </c>
      <c r="E17" s="227">
        <v>6</v>
      </c>
      <c r="F17" s="230">
        <f>H17+J17</f>
        <v>0</v>
      </c>
      <c r="G17" s="231">
        <f>ROUND(E17*F17,2)</f>
        <v>0</v>
      </c>
      <c r="H17" s="231"/>
      <c r="I17" s="231">
        <f>ROUND(E17*H17,2)</f>
        <v>0</v>
      </c>
      <c r="J17" s="231"/>
      <c r="K17" s="231">
        <f>ROUND(E17*J17,2)</f>
        <v>0</v>
      </c>
      <c r="L17" s="231">
        <v>21</v>
      </c>
      <c r="M17" s="231">
        <f>G17*(1+L17/100)</f>
        <v>0</v>
      </c>
      <c r="N17" s="221">
        <v>2.9299999999999999E-3</v>
      </c>
      <c r="O17" s="221">
        <f>ROUND(E17*N17,5)</f>
        <v>1.7579999999999998E-2</v>
      </c>
      <c r="P17" s="221">
        <v>0</v>
      </c>
      <c r="Q17" s="221">
        <f>ROUND(E17*P17,5)</f>
        <v>0</v>
      </c>
      <c r="R17" s="221"/>
      <c r="S17" s="221"/>
      <c r="T17" s="222">
        <v>7.3249999999999996E-2</v>
      </c>
      <c r="U17" s="221">
        <f>ROUND(E17*T17,2)</f>
        <v>0.44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127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5">
      <c r="A18" s="212">
        <v>8</v>
      </c>
      <c r="B18" s="218" t="s">
        <v>142</v>
      </c>
      <c r="C18" s="263" t="s">
        <v>143</v>
      </c>
      <c r="D18" s="220" t="s">
        <v>126</v>
      </c>
      <c r="E18" s="227">
        <v>11</v>
      </c>
      <c r="F18" s="230">
        <f>H18+J18</f>
        <v>0</v>
      </c>
      <c r="G18" s="231">
        <f>ROUND(E18*F18,2)</f>
        <v>0</v>
      </c>
      <c r="H18" s="231"/>
      <c r="I18" s="231">
        <f>ROUND(E18*H18,2)</f>
        <v>0</v>
      </c>
      <c r="J18" s="231"/>
      <c r="K18" s="231">
        <f>ROUND(E18*J18,2)</f>
        <v>0</v>
      </c>
      <c r="L18" s="231">
        <v>21</v>
      </c>
      <c r="M18" s="231">
        <f>G18*(1+L18/100)</f>
        <v>0</v>
      </c>
      <c r="N18" s="221">
        <v>4.4999999999999999E-4</v>
      </c>
      <c r="O18" s="221">
        <f>ROUND(E18*N18,5)</f>
        <v>4.9500000000000004E-3</v>
      </c>
      <c r="P18" s="221">
        <v>0</v>
      </c>
      <c r="Q18" s="221">
        <f>ROUND(E18*P18,5)</f>
        <v>0</v>
      </c>
      <c r="R18" s="221"/>
      <c r="S18" s="221"/>
      <c r="T18" s="222">
        <v>0.48399999999999999</v>
      </c>
      <c r="U18" s="221">
        <f>ROUND(E18*T18,2)</f>
        <v>5.32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127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5">
      <c r="A19" s="212">
        <v>9</v>
      </c>
      <c r="B19" s="218" t="s">
        <v>144</v>
      </c>
      <c r="C19" s="263" t="s">
        <v>145</v>
      </c>
      <c r="D19" s="220" t="s">
        <v>126</v>
      </c>
      <c r="E19" s="227">
        <v>19.649999999999999</v>
      </c>
      <c r="F19" s="230">
        <f>H19+J19</f>
        <v>0</v>
      </c>
      <c r="G19" s="231">
        <f>ROUND(E19*F19,2)</f>
        <v>0</v>
      </c>
      <c r="H19" s="231"/>
      <c r="I19" s="231">
        <f>ROUND(E19*H19,2)</f>
        <v>0</v>
      </c>
      <c r="J19" s="231"/>
      <c r="K19" s="231">
        <f>ROUND(E19*J19,2)</f>
        <v>0</v>
      </c>
      <c r="L19" s="231">
        <v>21</v>
      </c>
      <c r="M19" s="231">
        <f>G19*(1+L19/100)</f>
        <v>0</v>
      </c>
      <c r="N19" s="221">
        <v>0</v>
      </c>
      <c r="O19" s="221">
        <f>ROUND(E19*N19,5)</f>
        <v>0</v>
      </c>
      <c r="P19" s="221">
        <v>0</v>
      </c>
      <c r="Q19" s="221">
        <f>ROUND(E19*P19,5)</f>
        <v>0</v>
      </c>
      <c r="R19" s="221"/>
      <c r="S19" s="221"/>
      <c r="T19" s="222">
        <v>0.36199999999999999</v>
      </c>
      <c r="U19" s="221">
        <f>ROUND(E19*T19,2)</f>
        <v>7.11</v>
      </c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127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5">
      <c r="A20" s="212">
        <v>10</v>
      </c>
      <c r="B20" s="218" t="s">
        <v>146</v>
      </c>
      <c r="C20" s="263" t="s">
        <v>147</v>
      </c>
      <c r="D20" s="220" t="s">
        <v>126</v>
      </c>
      <c r="E20" s="227">
        <v>11</v>
      </c>
      <c r="F20" s="230">
        <f>H20+J20</f>
        <v>0</v>
      </c>
      <c r="G20" s="231">
        <f>ROUND(E20*F20,2)</f>
        <v>0</v>
      </c>
      <c r="H20" s="231"/>
      <c r="I20" s="231">
        <f>ROUND(E20*H20,2)</f>
        <v>0</v>
      </c>
      <c r="J20" s="231"/>
      <c r="K20" s="231">
        <f>ROUND(E20*J20,2)</f>
        <v>0</v>
      </c>
      <c r="L20" s="231">
        <v>21</v>
      </c>
      <c r="M20" s="231">
        <f>G20*(1+L20/100)</f>
        <v>0</v>
      </c>
      <c r="N20" s="221">
        <v>7.9100000000000004E-3</v>
      </c>
      <c r="O20" s="221">
        <f>ROUND(E20*N20,5)</f>
        <v>8.7010000000000004E-2</v>
      </c>
      <c r="P20" s="221">
        <v>0</v>
      </c>
      <c r="Q20" s="221">
        <f>ROUND(E20*P20,5)</f>
        <v>0</v>
      </c>
      <c r="R20" s="221"/>
      <c r="S20" s="221"/>
      <c r="T20" s="222">
        <v>0.38100000000000001</v>
      </c>
      <c r="U20" s="221">
        <f>ROUND(E20*T20,2)</f>
        <v>4.1900000000000004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127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outlineLevel="1" x14ac:dyDescent="0.25">
      <c r="A21" s="212">
        <v>11</v>
      </c>
      <c r="B21" s="218" t="s">
        <v>148</v>
      </c>
      <c r="C21" s="263" t="s">
        <v>149</v>
      </c>
      <c r="D21" s="220" t="s">
        <v>126</v>
      </c>
      <c r="E21" s="227">
        <v>19.649999999999999</v>
      </c>
      <c r="F21" s="230">
        <f>H21+J21</f>
        <v>0</v>
      </c>
      <c r="G21" s="231">
        <f>ROUND(E21*F21,2)</f>
        <v>0</v>
      </c>
      <c r="H21" s="231"/>
      <c r="I21" s="231">
        <f>ROUND(E21*H21,2)</f>
        <v>0</v>
      </c>
      <c r="J21" s="231"/>
      <c r="K21" s="231">
        <f>ROUND(E21*J21,2)</f>
        <v>0</v>
      </c>
      <c r="L21" s="231">
        <v>21</v>
      </c>
      <c r="M21" s="231">
        <f>G21*(1+L21/100)</f>
        <v>0</v>
      </c>
      <c r="N21" s="221">
        <v>6.5799999999999999E-3</v>
      </c>
      <c r="O21" s="221">
        <f>ROUND(E21*N21,5)</f>
        <v>0.1293</v>
      </c>
      <c r="P21" s="221">
        <v>0</v>
      </c>
      <c r="Q21" s="221">
        <f>ROUND(E21*P21,5)</f>
        <v>0</v>
      </c>
      <c r="R21" s="221"/>
      <c r="S21" s="221"/>
      <c r="T21" s="222">
        <v>0.31900000000000001</v>
      </c>
      <c r="U21" s="221">
        <f>ROUND(E21*T21,2)</f>
        <v>6.27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127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5">
      <c r="A22" s="212">
        <v>12</v>
      </c>
      <c r="B22" s="218" t="s">
        <v>150</v>
      </c>
      <c r="C22" s="263" t="s">
        <v>151</v>
      </c>
      <c r="D22" s="220" t="s">
        <v>152</v>
      </c>
      <c r="E22" s="227">
        <v>12</v>
      </c>
      <c r="F22" s="230">
        <f>H22+J22</f>
        <v>0</v>
      </c>
      <c r="G22" s="231">
        <f>ROUND(E22*F22,2)</f>
        <v>0</v>
      </c>
      <c r="H22" s="231"/>
      <c r="I22" s="231">
        <f>ROUND(E22*H22,2)</f>
        <v>0</v>
      </c>
      <c r="J22" s="231"/>
      <c r="K22" s="231">
        <f>ROUND(E22*J22,2)</f>
        <v>0</v>
      </c>
      <c r="L22" s="231">
        <v>21</v>
      </c>
      <c r="M22" s="231">
        <f>G22*(1+L22/100)</f>
        <v>0</v>
      </c>
      <c r="N22" s="221">
        <v>3.7100000000000002E-3</v>
      </c>
      <c r="O22" s="221">
        <f>ROUND(E22*N22,5)</f>
        <v>4.4519999999999997E-2</v>
      </c>
      <c r="P22" s="221">
        <v>0</v>
      </c>
      <c r="Q22" s="221">
        <f>ROUND(E22*P22,5)</f>
        <v>0</v>
      </c>
      <c r="R22" s="221"/>
      <c r="S22" s="221"/>
      <c r="T22" s="222">
        <v>0.19136</v>
      </c>
      <c r="U22" s="221">
        <f>ROUND(E22*T22,2)</f>
        <v>2.2999999999999998</v>
      </c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133</v>
      </c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x14ac:dyDescent="0.25">
      <c r="A23" s="213" t="s">
        <v>122</v>
      </c>
      <c r="B23" s="219" t="s">
        <v>65</v>
      </c>
      <c r="C23" s="264" t="s">
        <v>66</v>
      </c>
      <c r="D23" s="223"/>
      <c r="E23" s="228"/>
      <c r="F23" s="232"/>
      <c r="G23" s="232">
        <f>SUMIF(AE24:AE28,"&lt;&gt;NOR",G24:G28)</f>
        <v>0</v>
      </c>
      <c r="H23" s="232"/>
      <c r="I23" s="232">
        <f>SUM(I24:I28)</f>
        <v>0</v>
      </c>
      <c r="J23" s="232"/>
      <c r="K23" s="232">
        <f>SUM(K24:K28)</f>
        <v>0</v>
      </c>
      <c r="L23" s="232"/>
      <c r="M23" s="232">
        <f>SUM(M24:M28)</f>
        <v>0</v>
      </c>
      <c r="N23" s="224"/>
      <c r="O23" s="224">
        <f>SUM(O24:O28)</f>
        <v>2.2252700000000001</v>
      </c>
      <c r="P23" s="224"/>
      <c r="Q23" s="224">
        <f>SUM(Q24:Q28)</f>
        <v>4.5869999999999997</v>
      </c>
      <c r="R23" s="224"/>
      <c r="S23" s="224"/>
      <c r="T23" s="225"/>
      <c r="U23" s="224">
        <f>SUM(U24:U28)</f>
        <v>27.57</v>
      </c>
      <c r="AE23" t="s">
        <v>123</v>
      </c>
    </row>
    <row r="24" spans="1:60" outlineLevel="1" x14ac:dyDescent="0.25">
      <c r="A24" s="212">
        <v>13</v>
      </c>
      <c r="B24" s="218" t="s">
        <v>153</v>
      </c>
      <c r="C24" s="263" t="s">
        <v>154</v>
      </c>
      <c r="D24" s="220" t="s">
        <v>126</v>
      </c>
      <c r="E24" s="227">
        <v>11</v>
      </c>
      <c r="F24" s="230">
        <f>H24+J24</f>
        <v>0</v>
      </c>
      <c r="G24" s="231">
        <f>ROUND(E24*F24,2)</f>
        <v>0</v>
      </c>
      <c r="H24" s="231"/>
      <c r="I24" s="231">
        <f>ROUND(E24*H24,2)</f>
        <v>0</v>
      </c>
      <c r="J24" s="231"/>
      <c r="K24" s="231">
        <f>ROUND(E24*J24,2)</f>
        <v>0</v>
      </c>
      <c r="L24" s="231">
        <v>21</v>
      </c>
      <c r="M24" s="231">
        <f>G24*(1+L24/100)</f>
        <v>0</v>
      </c>
      <c r="N24" s="221">
        <v>0</v>
      </c>
      <c r="O24" s="221">
        <f>ROUND(E24*N24,5)</f>
        <v>0</v>
      </c>
      <c r="P24" s="221">
        <v>0.41699999999999998</v>
      </c>
      <c r="Q24" s="221">
        <f>ROUND(E24*P24,5)</f>
        <v>4.5869999999999997</v>
      </c>
      <c r="R24" s="221"/>
      <c r="S24" s="221"/>
      <c r="T24" s="222">
        <v>2.3003900000000002</v>
      </c>
      <c r="U24" s="221">
        <f>ROUND(E24*T24,2)</f>
        <v>25.3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133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5">
      <c r="A25" s="212">
        <v>14</v>
      </c>
      <c r="B25" s="218" t="s">
        <v>155</v>
      </c>
      <c r="C25" s="263" t="s">
        <v>156</v>
      </c>
      <c r="D25" s="220" t="s">
        <v>157</v>
      </c>
      <c r="E25" s="227">
        <v>0.88</v>
      </c>
      <c r="F25" s="230">
        <f>H25+J25</f>
        <v>0</v>
      </c>
      <c r="G25" s="231">
        <f>ROUND(E25*F25,2)</f>
        <v>0</v>
      </c>
      <c r="H25" s="231"/>
      <c r="I25" s="231">
        <f>ROUND(E25*H25,2)</f>
        <v>0</v>
      </c>
      <c r="J25" s="231"/>
      <c r="K25" s="231">
        <f>ROUND(E25*J25,2)</f>
        <v>0</v>
      </c>
      <c r="L25" s="231">
        <v>21</v>
      </c>
      <c r="M25" s="231">
        <f>G25*(1+L25/100)</f>
        <v>0</v>
      </c>
      <c r="N25" s="221">
        <v>2.5249999999999999</v>
      </c>
      <c r="O25" s="221">
        <f>ROUND(E25*N25,5)</f>
        <v>2.222</v>
      </c>
      <c r="P25" s="221">
        <v>0</v>
      </c>
      <c r="Q25" s="221">
        <f>ROUND(E25*P25,5)</f>
        <v>0</v>
      </c>
      <c r="R25" s="221"/>
      <c r="S25" s="221"/>
      <c r="T25" s="222">
        <v>2.58</v>
      </c>
      <c r="U25" s="221">
        <f>ROUND(E25*T25,2)</f>
        <v>2.27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127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5">
      <c r="A26" s="212"/>
      <c r="B26" s="218"/>
      <c r="C26" s="265" t="s">
        <v>158</v>
      </c>
      <c r="D26" s="226"/>
      <c r="E26" s="229">
        <v>0.88</v>
      </c>
      <c r="F26" s="231"/>
      <c r="G26" s="231"/>
      <c r="H26" s="231"/>
      <c r="I26" s="231"/>
      <c r="J26" s="231"/>
      <c r="K26" s="231"/>
      <c r="L26" s="231"/>
      <c r="M26" s="231"/>
      <c r="N26" s="221"/>
      <c r="O26" s="221"/>
      <c r="P26" s="221"/>
      <c r="Q26" s="221"/>
      <c r="R26" s="221"/>
      <c r="S26" s="221"/>
      <c r="T26" s="222"/>
      <c r="U26" s="221"/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159</v>
      </c>
      <c r="AF26" s="211">
        <v>0</v>
      </c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ht="20" outlineLevel="1" x14ac:dyDescent="0.25">
      <c r="A27" s="212">
        <v>15</v>
      </c>
      <c r="B27" s="218" t="s">
        <v>160</v>
      </c>
      <c r="C27" s="263" t="s">
        <v>161</v>
      </c>
      <c r="D27" s="220" t="s">
        <v>126</v>
      </c>
      <c r="E27" s="227">
        <v>12.1</v>
      </c>
      <c r="F27" s="230">
        <f>H27+J27</f>
        <v>0</v>
      </c>
      <c r="G27" s="231">
        <f>ROUND(E27*F27,2)</f>
        <v>0</v>
      </c>
      <c r="H27" s="231"/>
      <c r="I27" s="231">
        <f>ROUND(E27*H27,2)</f>
        <v>0</v>
      </c>
      <c r="J27" s="231"/>
      <c r="K27" s="231">
        <f>ROUND(E27*J27,2)</f>
        <v>0</v>
      </c>
      <c r="L27" s="231">
        <v>21</v>
      </c>
      <c r="M27" s="231">
        <f>G27*(1+L27/100)</f>
        <v>0</v>
      </c>
      <c r="N27" s="221">
        <v>2.7E-4</v>
      </c>
      <c r="O27" s="221">
        <f>ROUND(E27*N27,5)</f>
        <v>3.2699999999999999E-3</v>
      </c>
      <c r="P27" s="221">
        <v>0</v>
      </c>
      <c r="Q27" s="221">
        <f>ROUND(E27*P27,5)</f>
        <v>0</v>
      </c>
      <c r="R27" s="221"/>
      <c r="S27" s="221"/>
      <c r="T27" s="222">
        <v>0</v>
      </c>
      <c r="U27" s="221">
        <f>ROUND(E27*T27,2)</f>
        <v>0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162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5">
      <c r="A28" s="212"/>
      <c r="B28" s="218"/>
      <c r="C28" s="265" t="s">
        <v>163</v>
      </c>
      <c r="D28" s="226"/>
      <c r="E28" s="229">
        <v>12.1</v>
      </c>
      <c r="F28" s="231"/>
      <c r="G28" s="231"/>
      <c r="H28" s="231"/>
      <c r="I28" s="231"/>
      <c r="J28" s="231"/>
      <c r="K28" s="231"/>
      <c r="L28" s="231"/>
      <c r="M28" s="231"/>
      <c r="N28" s="221"/>
      <c r="O28" s="221"/>
      <c r="P28" s="221"/>
      <c r="Q28" s="221"/>
      <c r="R28" s="221"/>
      <c r="S28" s="221"/>
      <c r="T28" s="222"/>
      <c r="U28" s="221"/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159</v>
      </c>
      <c r="AF28" s="211">
        <v>0</v>
      </c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x14ac:dyDescent="0.25">
      <c r="A29" s="213" t="s">
        <v>122</v>
      </c>
      <c r="B29" s="219" t="s">
        <v>67</v>
      </c>
      <c r="C29" s="264" t="s">
        <v>68</v>
      </c>
      <c r="D29" s="223"/>
      <c r="E29" s="228"/>
      <c r="F29" s="232"/>
      <c r="G29" s="232">
        <f>SUMIF(AE30:AE32,"&lt;&gt;NOR",G30:G32)</f>
        <v>0</v>
      </c>
      <c r="H29" s="232"/>
      <c r="I29" s="232">
        <f>SUM(I30:I32)</f>
        <v>0</v>
      </c>
      <c r="J29" s="232"/>
      <c r="K29" s="232">
        <f>SUM(K30:K32)</f>
        <v>0</v>
      </c>
      <c r="L29" s="232"/>
      <c r="M29" s="232">
        <f>SUM(M30:M32)</f>
        <v>0</v>
      </c>
      <c r="N29" s="224"/>
      <c r="O29" s="224">
        <f>SUM(O30:O32)</f>
        <v>0.68945000000000012</v>
      </c>
      <c r="P29" s="224"/>
      <c r="Q29" s="224">
        <f>SUM(Q30:Q32)</f>
        <v>0.99360000000000004</v>
      </c>
      <c r="R29" s="224"/>
      <c r="S29" s="224"/>
      <c r="T29" s="225"/>
      <c r="U29" s="224">
        <f>SUM(U30:U32)</f>
        <v>19.770000000000003</v>
      </c>
      <c r="AE29" t="s">
        <v>123</v>
      </c>
    </row>
    <row r="30" spans="1:60" ht="20" outlineLevel="1" x14ac:dyDescent="0.25">
      <c r="A30" s="212">
        <v>16</v>
      </c>
      <c r="B30" s="218" t="s">
        <v>164</v>
      </c>
      <c r="C30" s="263" t="s">
        <v>165</v>
      </c>
      <c r="D30" s="220" t="s">
        <v>132</v>
      </c>
      <c r="E30" s="227">
        <v>1</v>
      </c>
      <c r="F30" s="230">
        <f>H30+J30</f>
        <v>0</v>
      </c>
      <c r="G30" s="231">
        <f>ROUND(E30*F30,2)</f>
        <v>0</v>
      </c>
      <c r="H30" s="231"/>
      <c r="I30" s="231">
        <f>ROUND(E30*H30,2)</f>
        <v>0</v>
      </c>
      <c r="J30" s="231"/>
      <c r="K30" s="231">
        <f>ROUND(E30*J30,2)</f>
        <v>0</v>
      </c>
      <c r="L30" s="231">
        <v>21</v>
      </c>
      <c r="M30" s="231">
        <f>G30*(1+L30/100)</f>
        <v>0</v>
      </c>
      <c r="N30" s="221">
        <v>0.63465000000000005</v>
      </c>
      <c r="O30" s="221">
        <f>ROUND(E30*N30,5)</f>
        <v>0.63465000000000005</v>
      </c>
      <c r="P30" s="221">
        <v>0.99360000000000004</v>
      </c>
      <c r="Q30" s="221">
        <f>ROUND(E30*P30,5)</f>
        <v>0.99360000000000004</v>
      </c>
      <c r="R30" s="221"/>
      <c r="S30" s="221"/>
      <c r="T30" s="222">
        <v>16.507650000000002</v>
      </c>
      <c r="U30" s="221">
        <f>ROUND(E30*T30,2)</f>
        <v>16.510000000000002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133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5">
      <c r="A31" s="212">
        <v>17</v>
      </c>
      <c r="B31" s="218" t="s">
        <v>166</v>
      </c>
      <c r="C31" s="263" t="s">
        <v>167</v>
      </c>
      <c r="D31" s="220" t="s">
        <v>132</v>
      </c>
      <c r="E31" s="227">
        <v>1</v>
      </c>
      <c r="F31" s="230">
        <f>H31+J31</f>
        <v>0</v>
      </c>
      <c r="G31" s="231">
        <f>ROUND(E31*F31,2)</f>
        <v>0</v>
      </c>
      <c r="H31" s="231"/>
      <c r="I31" s="231">
        <f>ROUND(E31*H31,2)</f>
        <v>0</v>
      </c>
      <c r="J31" s="231"/>
      <c r="K31" s="231">
        <f>ROUND(E31*J31,2)</f>
        <v>0</v>
      </c>
      <c r="L31" s="231">
        <v>21</v>
      </c>
      <c r="M31" s="231">
        <f>G31*(1+L31/100)</f>
        <v>0</v>
      </c>
      <c r="N31" s="221">
        <v>4.3200000000000002E-2</v>
      </c>
      <c r="O31" s="221">
        <f>ROUND(E31*N31,5)</f>
        <v>4.3200000000000002E-2</v>
      </c>
      <c r="P31" s="221">
        <v>0</v>
      </c>
      <c r="Q31" s="221">
        <f>ROUND(E31*P31,5)</f>
        <v>0</v>
      </c>
      <c r="R31" s="221"/>
      <c r="S31" s="221"/>
      <c r="T31" s="222">
        <v>3.258</v>
      </c>
      <c r="U31" s="221">
        <f>ROUND(E31*T31,2)</f>
        <v>3.26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127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ht="20" outlineLevel="1" x14ac:dyDescent="0.25">
      <c r="A32" s="212">
        <v>18</v>
      </c>
      <c r="B32" s="218" t="s">
        <v>168</v>
      </c>
      <c r="C32" s="263" t="s">
        <v>169</v>
      </c>
      <c r="D32" s="220" t="s">
        <v>132</v>
      </c>
      <c r="E32" s="227">
        <v>1</v>
      </c>
      <c r="F32" s="230">
        <f>H32+J32</f>
        <v>0</v>
      </c>
      <c r="G32" s="231">
        <f>ROUND(E32*F32,2)</f>
        <v>0</v>
      </c>
      <c r="H32" s="231"/>
      <c r="I32" s="231">
        <f>ROUND(E32*H32,2)</f>
        <v>0</v>
      </c>
      <c r="J32" s="231"/>
      <c r="K32" s="231">
        <f>ROUND(E32*J32,2)</f>
        <v>0</v>
      </c>
      <c r="L32" s="231">
        <v>21</v>
      </c>
      <c r="M32" s="231">
        <f>G32*(1+L32/100)</f>
        <v>0</v>
      </c>
      <c r="N32" s="221">
        <v>1.1599999999999999E-2</v>
      </c>
      <c r="O32" s="221">
        <f>ROUND(E32*N32,5)</f>
        <v>1.1599999999999999E-2</v>
      </c>
      <c r="P32" s="221">
        <v>0</v>
      </c>
      <c r="Q32" s="221">
        <f>ROUND(E32*P32,5)</f>
        <v>0</v>
      </c>
      <c r="R32" s="221"/>
      <c r="S32" s="221"/>
      <c r="T32" s="222">
        <v>0</v>
      </c>
      <c r="U32" s="221">
        <f>ROUND(E32*T32,2)</f>
        <v>0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162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x14ac:dyDescent="0.25">
      <c r="A33" s="213" t="s">
        <v>122</v>
      </c>
      <c r="B33" s="219" t="s">
        <v>69</v>
      </c>
      <c r="C33" s="264" t="s">
        <v>70</v>
      </c>
      <c r="D33" s="223"/>
      <c r="E33" s="228"/>
      <c r="F33" s="232"/>
      <c r="G33" s="232">
        <f>SUMIF(AE34:AE39,"&lt;&gt;NOR",G34:G39)</f>
        <v>0</v>
      </c>
      <c r="H33" s="232"/>
      <c r="I33" s="232">
        <f>SUM(I34:I39)</f>
        <v>0</v>
      </c>
      <c r="J33" s="232"/>
      <c r="K33" s="232">
        <f>SUM(K34:K39)</f>
        <v>0</v>
      </c>
      <c r="L33" s="232"/>
      <c r="M33" s="232">
        <f>SUM(M34:M39)</f>
        <v>0</v>
      </c>
      <c r="N33" s="224"/>
      <c r="O33" s="224">
        <f>SUM(O34:O39)</f>
        <v>0</v>
      </c>
      <c r="P33" s="224"/>
      <c r="Q33" s="224">
        <f>SUM(Q34:Q39)</f>
        <v>1.2342</v>
      </c>
      <c r="R33" s="224"/>
      <c r="S33" s="224"/>
      <c r="T33" s="225"/>
      <c r="U33" s="224">
        <f>SUM(U34:U39)</f>
        <v>35.14</v>
      </c>
      <c r="AE33" t="s">
        <v>123</v>
      </c>
    </row>
    <row r="34" spans="1:60" outlineLevel="1" x14ac:dyDescent="0.25">
      <c r="A34" s="212">
        <v>19</v>
      </c>
      <c r="B34" s="218" t="s">
        <v>170</v>
      </c>
      <c r="C34" s="263" t="s">
        <v>171</v>
      </c>
      <c r="D34" s="220" t="s">
        <v>126</v>
      </c>
      <c r="E34" s="227">
        <v>18.149999999999999</v>
      </c>
      <c r="F34" s="230">
        <f>H34+J34</f>
        <v>0</v>
      </c>
      <c r="G34" s="231">
        <f>ROUND(E34*F34,2)</f>
        <v>0</v>
      </c>
      <c r="H34" s="231"/>
      <c r="I34" s="231">
        <f>ROUND(E34*H34,2)</f>
        <v>0</v>
      </c>
      <c r="J34" s="231"/>
      <c r="K34" s="231">
        <f>ROUND(E34*J34,2)</f>
        <v>0</v>
      </c>
      <c r="L34" s="231">
        <v>21</v>
      </c>
      <c r="M34" s="231">
        <f>G34*(1+L34/100)</f>
        <v>0</v>
      </c>
      <c r="N34" s="221">
        <v>0</v>
      </c>
      <c r="O34" s="221">
        <f>ROUND(E34*N34,5)</f>
        <v>0</v>
      </c>
      <c r="P34" s="221">
        <v>6.8000000000000005E-2</v>
      </c>
      <c r="Q34" s="221">
        <f>ROUND(E34*P34,5)</f>
        <v>1.2342</v>
      </c>
      <c r="R34" s="221"/>
      <c r="S34" s="221"/>
      <c r="T34" s="222">
        <v>0.48937999999999998</v>
      </c>
      <c r="U34" s="221">
        <f>ROUND(E34*T34,2)</f>
        <v>8.8800000000000008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133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5">
      <c r="A35" s="212"/>
      <c r="B35" s="218"/>
      <c r="C35" s="265" t="s">
        <v>172</v>
      </c>
      <c r="D35" s="226"/>
      <c r="E35" s="229">
        <v>18.149999999999999</v>
      </c>
      <c r="F35" s="231"/>
      <c r="G35" s="231"/>
      <c r="H35" s="231"/>
      <c r="I35" s="231"/>
      <c r="J35" s="231"/>
      <c r="K35" s="231"/>
      <c r="L35" s="231"/>
      <c r="M35" s="231"/>
      <c r="N35" s="221"/>
      <c r="O35" s="221"/>
      <c r="P35" s="221"/>
      <c r="Q35" s="221"/>
      <c r="R35" s="221"/>
      <c r="S35" s="221"/>
      <c r="T35" s="222"/>
      <c r="U35" s="221"/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159</v>
      </c>
      <c r="AF35" s="211">
        <v>0</v>
      </c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5">
      <c r="A36" s="212">
        <v>20</v>
      </c>
      <c r="B36" s="218" t="s">
        <v>173</v>
      </c>
      <c r="C36" s="263" t="s">
        <v>174</v>
      </c>
      <c r="D36" s="220" t="s">
        <v>175</v>
      </c>
      <c r="E36" s="227">
        <v>7.25</v>
      </c>
      <c r="F36" s="230">
        <f>H36+J36</f>
        <v>0</v>
      </c>
      <c r="G36" s="231">
        <f>ROUND(E36*F36,2)</f>
        <v>0</v>
      </c>
      <c r="H36" s="231"/>
      <c r="I36" s="231">
        <f>ROUND(E36*H36,2)</f>
        <v>0</v>
      </c>
      <c r="J36" s="231"/>
      <c r="K36" s="231">
        <f>ROUND(E36*J36,2)</f>
        <v>0</v>
      </c>
      <c r="L36" s="231">
        <v>21</v>
      </c>
      <c r="M36" s="231">
        <f>G36*(1+L36/100)</f>
        <v>0</v>
      </c>
      <c r="N36" s="221">
        <v>0</v>
      </c>
      <c r="O36" s="221">
        <f>ROUND(E36*N36,5)</f>
        <v>0</v>
      </c>
      <c r="P36" s="221">
        <v>0</v>
      </c>
      <c r="Q36" s="221">
        <f>ROUND(E36*P36,5)</f>
        <v>0</v>
      </c>
      <c r="R36" s="221"/>
      <c r="S36" s="221"/>
      <c r="T36" s="222">
        <v>0.94199999999999995</v>
      </c>
      <c r="U36" s="221">
        <f>ROUND(E36*T36,2)</f>
        <v>6.83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127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5">
      <c r="A37" s="212">
        <v>21</v>
      </c>
      <c r="B37" s="218" t="s">
        <v>176</v>
      </c>
      <c r="C37" s="263" t="s">
        <v>177</v>
      </c>
      <c r="D37" s="220" t="s">
        <v>175</v>
      </c>
      <c r="E37" s="227">
        <v>14.5</v>
      </c>
      <c r="F37" s="230">
        <f>H37+J37</f>
        <v>0</v>
      </c>
      <c r="G37" s="231">
        <f>ROUND(E37*F37,2)</f>
        <v>0</v>
      </c>
      <c r="H37" s="231"/>
      <c r="I37" s="231">
        <f>ROUND(E37*H37,2)</f>
        <v>0</v>
      </c>
      <c r="J37" s="231"/>
      <c r="K37" s="231">
        <f>ROUND(E37*J37,2)</f>
        <v>0</v>
      </c>
      <c r="L37" s="231">
        <v>21</v>
      </c>
      <c r="M37" s="231">
        <f>G37*(1+L37/100)</f>
        <v>0</v>
      </c>
      <c r="N37" s="221">
        <v>0</v>
      </c>
      <c r="O37" s="221">
        <f>ROUND(E37*N37,5)</f>
        <v>0</v>
      </c>
      <c r="P37" s="221">
        <v>0</v>
      </c>
      <c r="Q37" s="221">
        <f>ROUND(E37*P37,5)</f>
        <v>0</v>
      </c>
      <c r="R37" s="221"/>
      <c r="S37" s="221"/>
      <c r="T37" s="222">
        <v>0.105</v>
      </c>
      <c r="U37" s="221">
        <f>ROUND(E37*T37,2)</f>
        <v>1.52</v>
      </c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127</v>
      </c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5">
      <c r="A38" s="212">
        <v>22</v>
      </c>
      <c r="B38" s="218" t="s">
        <v>178</v>
      </c>
      <c r="C38" s="263" t="s">
        <v>179</v>
      </c>
      <c r="D38" s="220" t="s">
        <v>175</v>
      </c>
      <c r="E38" s="227">
        <v>7.25</v>
      </c>
      <c r="F38" s="230">
        <f>H38+J38</f>
        <v>0</v>
      </c>
      <c r="G38" s="231">
        <f>ROUND(E38*F38,2)</f>
        <v>0</v>
      </c>
      <c r="H38" s="231"/>
      <c r="I38" s="231">
        <f>ROUND(E38*H38,2)</f>
        <v>0</v>
      </c>
      <c r="J38" s="231"/>
      <c r="K38" s="231">
        <f>ROUND(E38*J38,2)</f>
        <v>0</v>
      </c>
      <c r="L38" s="231">
        <v>21</v>
      </c>
      <c r="M38" s="231">
        <f>G38*(1+L38/100)</f>
        <v>0</v>
      </c>
      <c r="N38" s="221">
        <v>0</v>
      </c>
      <c r="O38" s="221">
        <f>ROUND(E38*N38,5)</f>
        <v>0</v>
      </c>
      <c r="P38" s="221">
        <v>0</v>
      </c>
      <c r="Q38" s="221">
        <f>ROUND(E38*P38,5)</f>
        <v>0</v>
      </c>
      <c r="R38" s="221"/>
      <c r="S38" s="221"/>
      <c r="T38" s="222">
        <v>2.4700000000000002</v>
      </c>
      <c r="U38" s="221">
        <f>ROUND(E38*T38,2)</f>
        <v>17.91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133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 x14ac:dyDescent="0.25">
      <c r="A39" s="212">
        <v>23</v>
      </c>
      <c r="B39" s="218" t="s">
        <v>180</v>
      </c>
      <c r="C39" s="263" t="s">
        <v>181</v>
      </c>
      <c r="D39" s="220" t="s">
        <v>175</v>
      </c>
      <c r="E39" s="227">
        <v>7.25</v>
      </c>
      <c r="F39" s="230">
        <f>H39+J39</f>
        <v>0</v>
      </c>
      <c r="G39" s="231">
        <f>ROUND(E39*F39,2)</f>
        <v>0</v>
      </c>
      <c r="H39" s="231"/>
      <c r="I39" s="231">
        <f>ROUND(E39*H39,2)</f>
        <v>0</v>
      </c>
      <c r="J39" s="231"/>
      <c r="K39" s="231">
        <f>ROUND(E39*J39,2)</f>
        <v>0</v>
      </c>
      <c r="L39" s="231">
        <v>21</v>
      </c>
      <c r="M39" s="231">
        <f>G39*(1+L39/100)</f>
        <v>0</v>
      </c>
      <c r="N39" s="221">
        <v>0</v>
      </c>
      <c r="O39" s="221">
        <f>ROUND(E39*N39,5)</f>
        <v>0</v>
      </c>
      <c r="P39" s="221">
        <v>0</v>
      </c>
      <c r="Q39" s="221">
        <f>ROUND(E39*P39,5)</f>
        <v>0</v>
      </c>
      <c r="R39" s="221"/>
      <c r="S39" s="221"/>
      <c r="T39" s="222">
        <v>0</v>
      </c>
      <c r="U39" s="221">
        <f>ROUND(E39*T39,2)</f>
        <v>0</v>
      </c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127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x14ac:dyDescent="0.25">
      <c r="A40" s="213" t="s">
        <v>122</v>
      </c>
      <c r="B40" s="219" t="s">
        <v>71</v>
      </c>
      <c r="C40" s="264" t="s">
        <v>72</v>
      </c>
      <c r="D40" s="223"/>
      <c r="E40" s="228"/>
      <c r="F40" s="232"/>
      <c r="G40" s="232">
        <f>SUMIF(AE41:AE41,"&lt;&gt;NOR",G41:G41)</f>
        <v>0</v>
      </c>
      <c r="H40" s="232"/>
      <c r="I40" s="232">
        <f>SUM(I41:I41)</f>
        <v>0</v>
      </c>
      <c r="J40" s="232"/>
      <c r="K40" s="232">
        <f>SUM(K41:K41)</f>
        <v>0</v>
      </c>
      <c r="L40" s="232"/>
      <c r="M40" s="232">
        <f>SUM(M41:M41)</f>
        <v>0</v>
      </c>
      <c r="N40" s="224"/>
      <c r="O40" s="224">
        <f>SUM(O41:O41)</f>
        <v>0</v>
      </c>
      <c r="P40" s="224"/>
      <c r="Q40" s="224">
        <f>SUM(Q41:Q41)</f>
        <v>0</v>
      </c>
      <c r="R40" s="224"/>
      <c r="S40" s="224"/>
      <c r="T40" s="225"/>
      <c r="U40" s="224">
        <f>SUM(U41:U41)</f>
        <v>5.31</v>
      </c>
      <c r="AE40" t="s">
        <v>123</v>
      </c>
    </row>
    <row r="41" spans="1:60" outlineLevel="1" x14ac:dyDescent="0.25">
      <c r="A41" s="212">
        <v>24</v>
      </c>
      <c r="B41" s="218" t="s">
        <v>182</v>
      </c>
      <c r="C41" s="263" t="s">
        <v>183</v>
      </c>
      <c r="D41" s="220" t="s">
        <v>175</v>
      </c>
      <c r="E41" s="227">
        <v>5.6539999999999999</v>
      </c>
      <c r="F41" s="230">
        <f>H41+J41</f>
        <v>0</v>
      </c>
      <c r="G41" s="231">
        <f>ROUND(E41*F41,2)</f>
        <v>0</v>
      </c>
      <c r="H41" s="231"/>
      <c r="I41" s="231">
        <f>ROUND(E41*H41,2)</f>
        <v>0</v>
      </c>
      <c r="J41" s="231"/>
      <c r="K41" s="231">
        <f>ROUND(E41*J41,2)</f>
        <v>0</v>
      </c>
      <c r="L41" s="231">
        <v>21</v>
      </c>
      <c r="M41" s="231">
        <f>G41*(1+L41/100)</f>
        <v>0</v>
      </c>
      <c r="N41" s="221">
        <v>0</v>
      </c>
      <c r="O41" s="221">
        <f>ROUND(E41*N41,5)</f>
        <v>0</v>
      </c>
      <c r="P41" s="221">
        <v>0</v>
      </c>
      <c r="Q41" s="221">
        <f>ROUND(E41*P41,5)</f>
        <v>0</v>
      </c>
      <c r="R41" s="221"/>
      <c r="S41" s="221"/>
      <c r="T41" s="222">
        <v>0.9385</v>
      </c>
      <c r="U41" s="221">
        <f>ROUND(E41*T41,2)</f>
        <v>5.31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127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x14ac:dyDescent="0.25">
      <c r="A42" s="213" t="s">
        <v>122</v>
      </c>
      <c r="B42" s="219" t="s">
        <v>73</v>
      </c>
      <c r="C42" s="264" t="s">
        <v>74</v>
      </c>
      <c r="D42" s="223"/>
      <c r="E42" s="228"/>
      <c r="F42" s="232"/>
      <c r="G42" s="232">
        <f>SUMIF(AE43:AE44,"&lt;&gt;NOR",G43:G44)</f>
        <v>0</v>
      </c>
      <c r="H42" s="232"/>
      <c r="I42" s="232">
        <f>SUM(I43:I44)</f>
        <v>0</v>
      </c>
      <c r="J42" s="232"/>
      <c r="K42" s="232">
        <f>SUM(K43:K44)</f>
        <v>0</v>
      </c>
      <c r="L42" s="232"/>
      <c r="M42" s="232">
        <f>SUM(M43:M44)</f>
        <v>0</v>
      </c>
      <c r="N42" s="224"/>
      <c r="O42" s="224">
        <f>SUM(O43:O44)</f>
        <v>2.3500000000000001E-3</v>
      </c>
      <c r="P42" s="224"/>
      <c r="Q42" s="224">
        <f>SUM(Q43:Q44)</f>
        <v>7.8899999999999994E-3</v>
      </c>
      <c r="R42" s="224"/>
      <c r="S42" s="224"/>
      <c r="T42" s="225"/>
      <c r="U42" s="224">
        <f>SUM(U43:U44)</f>
        <v>2.14</v>
      </c>
      <c r="AE42" t="s">
        <v>123</v>
      </c>
    </row>
    <row r="43" spans="1:60" ht="20" outlineLevel="1" x14ac:dyDescent="0.25">
      <c r="A43" s="212">
        <v>25</v>
      </c>
      <c r="B43" s="218" t="s">
        <v>184</v>
      </c>
      <c r="C43" s="263" t="s">
        <v>185</v>
      </c>
      <c r="D43" s="220" t="s">
        <v>152</v>
      </c>
      <c r="E43" s="227">
        <v>5</v>
      </c>
      <c r="F43" s="230">
        <f>H43+J43</f>
        <v>0</v>
      </c>
      <c r="G43" s="231">
        <f>ROUND(E43*F43,2)</f>
        <v>0</v>
      </c>
      <c r="H43" s="231"/>
      <c r="I43" s="231">
        <f>ROUND(E43*H43,2)</f>
        <v>0</v>
      </c>
      <c r="J43" s="231"/>
      <c r="K43" s="231">
        <f>ROUND(E43*J43,2)</f>
        <v>0</v>
      </c>
      <c r="L43" s="231">
        <v>21</v>
      </c>
      <c r="M43" s="231">
        <f>G43*(1+L43/100)</f>
        <v>0</v>
      </c>
      <c r="N43" s="221">
        <v>4.6999999999999999E-4</v>
      </c>
      <c r="O43" s="221">
        <f>ROUND(E43*N43,5)</f>
        <v>2.3500000000000001E-3</v>
      </c>
      <c r="P43" s="221">
        <v>0</v>
      </c>
      <c r="Q43" s="221">
        <f>ROUND(E43*P43,5)</f>
        <v>0</v>
      </c>
      <c r="R43" s="221"/>
      <c r="S43" s="221"/>
      <c r="T43" s="222">
        <v>0.35970999999999997</v>
      </c>
      <c r="U43" s="221">
        <f>ROUND(E43*T43,2)</f>
        <v>1.8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133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ht="20" outlineLevel="1" x14ac:dyDescent="0.25">
      <c r="A44" s="212">
        <v>26</v>
      </c>
      <c r="B44" s="218" t="s">
        <v>186</v>
      </c>
      <c r="C44" s="263" t="s">
        <v>187</v>
      </c>
      <c r="D44" s="220" t="s">
        <v>188</v>
      </c>
      <c r="E44" s="227">
        <v>3</v>
      </c>
      <c r="F44" s="230">
        <f>H44+J44</f>
        <v>0</v>
      </c>
      <c r="G44" s="231">
        <f>ROUND(E44*F44,2)</f>
        <v>0</v>
      </c>
      <c r="H44" s="231"/>
      <c r="I44" s="231">
        <f>ROUND(E44*H44,2)</f>
        <v>0</v>
      </c>
      <c r="J44" s="231"/>
      <c r="K44" s="231">
        <f>ROUND(E44*J44,2)</f>
        <v>0</v>
      </c>
      <c r="L44" s="231">
        <v>21</v>
      </c>
      <c r="M44" s="231">
        <f>G44*(1+L44/100)</f>
        <v>0</v>
      </c>
      <c r="N44" s="221">
        <v>0</v>
      </c>
      <c r="O44" s="221">
        <f>ROUND(E44*N44,5)</f>
        <v>0</v>
      </c>
      <c r="P44" s="221">
        <v>2.63E-3</v>
      </c>
      <c r="Q44" s="221">
        <f>ROUND(E44*P44,5)</f>
        <v>7.8899999999999994E-3</v>
      </c>
      <c r="R44" s="221"/>
      <c r="S44" s="221"/>
      <c r="T44" s="222">
        <v>0.114</v>
      </c>
      <c r="U44" s="221">
        <f>ROUND(E44*T44,2)</f>
        <v>0.34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127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x14ac:dyDescent="0.25">
      <c r="A45" s="213" t="s">
        <v>122</v>
      </c>
      <c r="B45" s="219" t="s">
        <v>75</v>
      </c>
      <c r="C45" s="264" t="s">
        <v>76</v>
      </c>
      <c r="D45" s="223"/>
      <c r="E45" s="228"/>
      <c r="F45" s="232"/>
      <c r="G45" s="232">
        <f>SUMIF(AE46:AE50,"&lt;&gt;NOR",G46:G50)</f>
        <v>0</v>
      </c>
      <c r="H45" s="232"/>
      <c r="I45" s="232">
        <f>SUM(I46:I50)</f>
        <v>0</v>
      </c>
      <c r="J45" s="232"/>
      <c r="K45" s="232">
        <f>SUM(K46:K50)</f>
        <v>0</v>
      </c>
      <c r="L45" s="232"/>
      <c r="M45" s="232">
        <f>SUM(M46:M50)</f>
        <v>0</v>
      </c>
      <c r="N45" s="224"/>
      <c r="O45" s="224">
        <f>SUM(O46:O50)</f>
        <v>5.1500000000000009E-3</v>
      </c>
      <c r="P45" s="224"/>
      <c r="Q45" s="224">
        <f>SUM(Q46:Q50)</f>
        <v>3.1949999999999999E-2</v>
      </c>
      <c r="R45" s="224"/>
      <c r="S45" s="224"/>
      <c r="T45" s="225"/>
      <c r="U45" s="224">
        <f>SUM(U46:U50)</f>
        <v>10.219999999999999</v>
      </c>
      <c r="AE45" t="s">
        <v>123</v>
      </c>
    </row>
    <row r="46" spans="1:60" ht="20" outlineLevel="1" x14ac:dyDescent="0.25">
      <c r="A46" s="212">
        <v>27</v>
      </c>
      <c r="B46" s="218" t="s">
        <v>189</v>
      </c>
      <c r="C46" s="263" t="s">
        <v>190</v>
      </c>
      <c r="D46" s="220" t="s">
        <v>152</v>
      </c>
      <c r="E46" s="227">
        <v>5</v>
      </c>
      <c r="F46" s="230">
        <f>H46+J46</f>
        <v>0</v>
      </c>
      <c r="G46" s="231">
        <f>ROUND(E46*F46,2)</f>
        <v>0</v>
      </c>
      <c r="H46" s="231"/>
      <c r="I46" s="231">
        <f>ROUND(E46*H46,2)</f>
        <v>0</v>
      </c>
      <c r="J46" s="231"/>
      <c r="K46" s="231">
        <f>ROUND(E46*J46,2)</f>
        <v>0</v>
      </c>
      <c r="L46" s="231">
        <v>21</v>
      </c>
      <c r="M46" s="231">
        <f>G46*(1+L46/100)</f>
        <v>0</v>
      </c>
      <c r="N46" s="221">
        <v>7.9000000000000001E-4</v>
      </c>
      <c r="O46" s="221">
        <f>ROUND(E46*N46,5)</f>
        <v>3.9500000000000004E-3</v>
      </c>
      <c r="P46" s="221">
        <v>0</v>
      </c>
      <c r="Q46" s="221">
        <f>ROUND(E46*P46,5)</f>
        <v>0</v>
      </c>
      <c r="R46" s="221"/>
      <c r="S46" s="221"/>
      <c r="T46" s="222">
        <v>1.04959</v>
      </c>
      <c r="U46" s="221">
        <f>ROUND(E46*T46,2)</f>
        <v>5.25</v>
      </c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133</v>
      </c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ht="20" outlineLevel="1" x14ac:dyDescent="0.25">
      <c r="A47" s="212">
        <v>28</v>
      </c>
      <c r="B47" s="218" t="s">
        <v>191</v>
      </c>
      <c r="C47" s="263" t="s">
        <v>192</v>
      </c>
      <c r="D47" s="220" t="s">
        <v>152</v>
      </c>
      <c r="E47" s="227">
        <v>15</v>
      </c>
      <c r="F47" s="230">
        <f>H47+J47</f>
        <v>0</v>
      </c>
      <c r="G47" s="231">
        <f>ROUND(E47*F47,2)</f>
        <v>0</v>
      </c>
      <c r="H47" s="231"/>
      <c r="I47" s="231">
        <f>ROUND(E47*H47,2)</f>
        <v>0</v>
      </c>
      <c r="J47" s="231"/>
      <c r="K47" s="231">
        <f>ROUND(E47*J47,2)</f>
        <v>0</v>
      </c>
      <c r="L47" s="231">
        <v>21</v>
      </c>
      <c r="M47" s="231">
        <f>G47*(1+L47/100)</f>
        <v>0</v>
      </c>
      <c r="N47" s="221">
        <v>0</v>
      </c>
      <c r="O47" s="221">
        <f>ROUND(E47*N47,5)</f>
        <v>0</v>
      </c>
      <c r="P47" s="221">
        <v>2.1299999999999999E-3</v>
      </c>
      <c r="Q47" s="221">
        <f>ROUND(E47*P47,5)</f>
        <v>3.1949999999999999E-2</v>
      </c>
      <c r="R47" s="221"/>
      <c r="S47" s="221"/>
      <c r="T47" s="222">
        <v>0.17299999999999999</v>
      </c>
      <c r="U47" s="221">
        <f>ROUND(E47*T47,2)</f>
        <v>2.6</v>
      </c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127</v>
      </c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5">
      <c r="A48" s="212">
        <v>29</v>
      </c>
      <c r="B48" s="218" t="s">
        <v>193</v>
      </c>
      <c r="C48" s="263" t="s">
        <v>194</v>
      </c>
      <c r="D48" s="220" t="s">
        <v>132</v>
      </c>
      <c r="E48" s="227">
        <v>6</v>
      </c>
      <c r="F48" s="230">
        <f>H48+J48</f>
        <v>0</v>
      </c>
      <c r="G48" s="231">
        <f>ROUND(E48*F48,2)</f>
        <v>0</v>
      </c>
      <c r="H48" s="231"/>
      <c r="I48" s="231">
        <f>ROUND(E48*H48,2)</f>
        <v>0</v>
      </c>
      <c r="J48" s="231"/>
      <c r="K48" s="231">
        <f>ROUND(E48*J48,2)</f>
        <v>0</v>
      </c>
      <c r="L48" s="231">
        <v>21</v>
      </c>
      <c r="M48" s="231">
        <f>G48*(1+L48/100)</f>
        <v>0</v>
      </c>
      <c r="N48" s="221">
        <v>1.8000000000000001E-4</v>
      </c>
      <c r="O48" s="221">
        <f>ROUND(E48*N48,5)</f>
        <v>1.08E-3</v>
      </c>
      <c r="P48" s="221">
        <v>0</v>
      </c>
      <c r="Q48" s="221">
        <f>ROUND(E48*P48,5)</f>
        <v>0</v>
      </c>
      <c r="R48" s="221"/>
      <c r="S48" s="221"/>
      <c r="T48" s="222">
        <v>0.254</v>
      </c>
      <c r="U48" s="221">
        <f>ROUND(E48*T48,2)</f>
        <v>1.52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127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ht="20" outlineLevel="1" x14ac:dyDescent="0.25">
      <c r="A49" s="212">
        <v>30</v>
      </c>
      <c r="B49" s="218" t="s">
        <v>195</v>
      </c>
      <c r="C49" s="263" t="s">
        <v>196</v>
      </c>
      <c r="D49" s="220" t="s">
        <v>132</v>
      </c>
      <c r="E49" s="227">
        <v>1</v>
      </c>
      <c r="F49" s="230">
        <f>H49+J49</f>
        <v>0</v>
      </c>
      <c r="G49" s="231">
        <f>ROUND(E49*F49,2)</f>
        <v>0</v>
      </c>
      <c r="H49" s="231"/>
      <c r="I49" s="231">
        <f>ROUND(E49*H49,2)</f>
        <v>0</v>
      </c>
      <c r="J49" s="231"/>
      <c r="K49" s="231">
        <f>ROUND(E49*J49,2)</f>
        <v>0</v>
      </c>
      <c r="L49" s="231">
        <v>21</v>
      </c>
      <c r="M49" s="231">
        <f>G49*(1+L49/100)</f>
        <v>0</v>
      </c>
      <c r="N49" s="221">
        <v>1.2E-4</v>
      </c>
      <c r="O49" s="221">
        <f>ROUND(E49*N49,5)</f>
        <v>1.2E-4</v>
      </c>
      <c r="P49" s="221">
        <v>0</v>
      </c>
      <c r="Q49" s="221">
        <f>ROUND(E49*P49,5)</f>
        <v>0</v>
      </c>
      <c r="R49" s="221"/>
      <c r="S49" s="221"/>
      <c r="T49" s="222">
        <v>0.18554999999999999</v>
      </c>
      <c r="U49" s="221">
        <f>ROUND(E49*T49,2)</f>
        <v>0.19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127</v>
      </c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5">
      <c r="A50" s="212">
        <v>31</v>
      </c>
      <c r="B50" s="218" t="s">
        <v>197</v>
      </c>
      <c r="C50" s="263" t="s">
        <v>198</v>
      </c>
      <c r="D50" s="220" t="s">
        <v>199</v>
      </c>
      <c r="E50" s="227">
        <v>1</v>
      </c>
      <c r="F50" s="230">
        <f>H50+J50</f>
        <v>0</v>
      </c>
      <c r="G50" s="231">
        <f>ROUND(E50*F50,2)</f>
        <v>0</v>
      </c>
      <c r="H50" s="231"/>
      <c r="I50" s="231">
        <f>ROUND(E50*H50,2)</f>
        <v>0</v>
      </c>
      <c r="J50" s="231"/>
      <c r="K50" s="231">
        <f>ROUND(E50*J50,2)</f>
        <v>0</v>
      </c>
      <c r="L50" s="231">
        <v>21</v>
      </c>
      <c r="M50" s="231">
        <f>G50*(1+L50/100)</f>
        <v>0</v>
      </c>
      <c r="N50" s="221">
        <v>0</v>
      </c>
      <c r="O50" s="221">
        <f>ROUND(E50*N50,5)</f>
        <v>0</v>
      </c>
      <c r="P50" s="221">
        <v>0</v>
      </c>
      <c r="Q50" s="221">
        <f>ROUND(E50*P50,5)</f>
        <v>0</v>
      </c>
      <c r="R50" s="221"/>
      <c r="S50" s="221"/>
      <c r="T50" s="222">
        <v>0.65566000000000002</v>
      </c>
      <c r="U50" s="221">
        <f>ROUND(E50*T50,2)</f>
        <v>0.66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127</v>
      </c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x14ac:dyDescent="0.25">
      <c r="A51" s="213" t="s">
        <v>122</v>
      </c>
      <c r="B51" s="219" t="s">
        <v>77</v>
      </c>
      <c r="C51" s="264" t="s">
        <v>78</v>
      </c>
      <c r="D51" s="223"/>
      <c r="E51" s="228"/>
      <c r="F51" s="232"/>
      <c r="G51" s="232">
        <f>SUMIF(AE52:AE55,"&lt;&gt;NOR",G52:G55)</f>
        <v>0</v>
      </c>
      <c r="H51" s="232"/>
      <c r="I51" s="232">
        <f>SUM(I52:I55)</f>
        <v>0</v>
      </c>
      <c r="J51" s="232"/>
      <c r="K51" s="232">
        <f>SUM(K52:K55)</f>
        <v>0</v>
      </c>
      <c r="L51" s="232"/>
      <c r="M51" s="232">
        <f>SUM(M52:M55)</f>
        <v>0</v>
      </c>
      <c r="N51" s="224"/>
      <c r="O51" s="224">
        <f>SUM(O52:O55)</f>
        <v>3.755E-2</v>
      </c>
      <c r="P51" s="224"/>
      <c r="Q51" s="224">
        <f>SUM(Q52:Q55)</f>
        <v>0</v>
      </c>
      <c r="R51" s="224"/>
      <c r="S51" s="224"/>
      <c r="T51" s="225"/>
      <c r="U51" s="224">
        <f>SUM(U52:U55)</f>
        <v>5.1899999999999995</v>
      </c>
      <c r="AE51" t="s">
        <v>123</v>
      </c>
    </row>
    <row r="52" spans="1:60" outlineLevel="1" x14ac:dyDescent="0.25">
      <c r="A52" s="212">
        <v>32</v>
      </c>
      <c r="B52" s="218" t="s">
        <v>200</v>
      </c>
      <c r="C52" s="263" t="s">
        <v>201</v>
      </c>
      <c r="D52" s="220" t="s">
        <v>199</v>
      </c>
      <c r="E52" s="227">
        <v>6</v>
      </c>
      <c r="F52" s="230">
        <f>H52+J52</f>
        <v>0</v>
      </c>
      <c r="G52" s="231">
        <f>ROUND(E52*F52,2)</f>
        <v>0</v>
      </c>
      <c r="H52" s="231"/>
      <c r="I52" s="231">
        <f>ROUND(E52*H52,2)</f>
        <v>0</v>
      </c>
      <c r="J52" s="231"/>
      <c r="K52" s="231">
        <f>ROUND(E52*J52,2)</f>
        <v>0</v>
      </c>
      <c r="L52" s="231">
        <v>21</v>
      </c>
      <c r="M52" s="231">
        <f>G52*(1+L52/100)</f>
        <v>0</v>
      </c>
      <c r="N52" s="221">
        <v>2.4000000000000001E-4</v>
      </c>
      <c r="O52" s="221">
        <f>ROUND(E52*N52,5)</f>
        <v>1.4400000000000001E-3</v>
      </c>
      <c r="P52" s="221">
        <v>0</v>
      </c>
      <c r="Q52" s="221">
        <f>ROUND(E52*P52,5)</f>
        <v>0</v>
      </c>
      <c r="R52" s="221"/>
      <c r="S52" s="221"/>
      <c r="T52" s="222">
        <v>0.124</v>
      </c>
      <c r="U52" s="221">
        <f>ROUND(E52*T52,2)</f>
        <v>0.74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127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outlineLevel="1" x14ac:dyDescent="0.25">
      <c r="A53" s="212">
        <v>33</v>
      </c>
      <c r="B53" s="218" t="s">
        <v>202</v>
      </c>
      <c r="C53" s="263" t="s">
        <v>203</v>
      </c>
      <c r="D53" s="220" t="s">
        <v>199</v>
      </c>
      <c r="E53" s="227">
        <v>1</v>
      </c>
      <c r="F53" s="230">
        <f>H53+J53</f>
        <v>0</v>
      </c>
      <c r="G53" s="231">
        <f>ROUND(E53*F53,2)</f>
        <v>0</v>
      </c>
      <c r="H53" s="231"/>
      <c r="I53" s="231">
        <f>ROUND(E53*H53,2)</f>
        <v>0</v>
      </c>
      <c r="J53" s="231"/>
      <c r="K53" s="231">
        <f>ROUND(E53*J53,2)</f>
        <v>0</v>
      </c>
      <c r="L53" s="231">
        <v>21</v>
      </c>
      <c r="M53" s="231">
        <f>G53*(1+L53/100)</f>
        <v>0</v>
      </c>
      <c r="N53" s="221">
        <v>2.8819999999999998E-2</v>
      </c>
      <c r="O53" s="221">
        <f>ROUND(E53*N53,5)</f>
        <v>2.8819999999999998E-2</v>
      </c>
      <c r="P53" s="221">
        <v>0</v>
      </c>
      <c r="Q53" s="221">
        <f>ROUND(E53*P53,5)</f>
        <v>0</v>
      </c>
      <c r="R53" s="221"/>
      <c r="S53" s="221"/>
      <c r="T53" s="222">
        <v>2.9580000000000002</v>
      </c>
      <c r="U53" s="221">
        <f>ROUND(E53*T53,2)</f>
        <v>2.96</v>
      </c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127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outlineLevel="1" x14ac:dyDescent="0.25">
      <c r="A54" s="212">
        <v>34</v>
      </c>
      <c r="B54" s="218" t="s">
        <v>204</v>
      </c>
      <c r="C54" s="263" t="s">
        <v>205</v>
      </c>
      <c r="D54" s="220" t="s">
        <v>199</v>
      </c>
      <c r="E54" s="227">
        <v>1</v>
      </c>
      <c r="F54" s="230">
        <f>H54+J54</f>
        <v>0</v>
      </c>
      <c r="G54" s="231">
        <f>ROUND(E54*F54,2)</f>
        <v>0</v>
      </c>
      <c r="H54" s="231"/>
      <c r="I54" s="231">
        <f>ROUND(E54*H54,2)</f>
        <v>0</v>
      </c>
      <c r="J54" s="231"/>
      <c r="K54" s="231">
        <f>ROUND(E54*J54,2)</f>
        <v>0</v>
      </c>
      <c r="L54" s="231">
        <v>21</v>
      </c>
      <c r="M54" s="231">
        <f>G54*(1+L54/100)</f>
        <v>0</v>
      </c>
      <c r="N54" s="221">
        <v>4.3699999999999998E-3</v>
      </c>
      <c r="O54" s="221">
        <f>ROUND(E54*N54,5)</f>
        <v>4.3699999999999998E-3</v>
      </c>
      <c r="P54" s="221">
        <v>0</v>
      </c>
      <c r="Q54" s="221">
        <f>ROUND(E54*P54,5)</f>
        <v>0</v>
      </c>
      <c r="R54" s="221"/>
      <c r="S54" s="221"/>
      <c r="T54" s="222">
        <v>0.50700000000000001</v>
      </c>
      <c r="U54" s="221">
        <f>ROUND(E54*T54,2)</f>
        <v>0.51</v>
      </c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127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5">
      <c r="A55" s="212">
        <v>35</v>
      </c>
      <c r="B55" s="218" t="s">
        <v>206</v>
      </c>
      <c r="C55" s="263" t="s">
        <v>207</v>
      </c>
      <c r="D55" s="220" t="s">
        <v>132</v>
      </c>
      <c r="E55" s="227">
        <v>4</v>
      </c>
      <c r="F55" s="230">
        <f>H55+J55</f>
        <v>0</v>
      </c>
      <c r="G55" s="231">
        <f>ROUND(E55*F55,2)</f>
        <v>0</v>
      </c>
      <c r="H55" s="231"/>
      <c r="I55" s="231">
        <f>ROUND(E55*H55,2)</f>
        <v>0</v>
      </c>
      <c r="J55" s="231"/>
      <c r="K55" s="231">
        <f>ROUND(E55*J55,2)</f>
        <v>0</v>
      </c>
      <c r="L55" s="231">
        <v>21</v>
      </c>
      <c r="M55" s="231">
        <f>G55*(1+L55/100)</f>
        <v>0</v>
      </c>
      <c r="N55" s="221">
        <v>7.2999999999999996E-4</v>
      </c>
      <c r="O55" s="221">
        <f>ROUND(E55*N55,5)</f>
        <v>2.9199999999999999E-3</v>
      </c>
      <c r="P55" s="221">
        <v>0</v>
      </c>
      <c r="Q55" s="221">
        <f>ROUND(E55*P55,5)</f>
        <v>0</v>
      </c>
      <c r="R55" s="221"/>
      <c r="S55" s="221"/>
      <c r="T55" s="222">
        <v>0.246</v>
      </c>
      <c r="U55" s="221">
        <f>ROUND(E55*T55,2)</f>
        <v>0.98</v>
      </c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127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x14ac:dyDescent="0.25">
      <c r="A56" s="213" t="s">
        <v>122</v>
      </c>
      <c r="B56" s="219" t="s">
        <v>79</v>
      </c>
      <c r="C56" s="264" t="s">
        <v>80</v>
      </c>
      <c r="D56" s="223"/>
      <c r="E56" s="228"/>
      <c r="F56" s="232"/>
      <c r="G56" s="232">
        <f>SUMIF(AE57:AE59,"&lt;&gt;NOR",G57:G59)</f>
        <v>0</v>
      </c>
      <c r="H56" s="232"/>
      <c r="I56" s="232">
        <f>SUM(I57:I59)</f>
        <v>0</v>
      </c>
      <c r="J56" s="232"/>
      <c r="K56" s="232">
        <f>SUM(K57:K59)</f>
        <v>0</v>
      </c>
      <c r="L56" s="232"/>
      <c r="M56" s="232">
        <f>SUM(M57:M59)</f>
        <v>0</v>
      </c>
      <c r="N56" s="224"/>
      <c r="O56" s="224">
        <f>SUM(O57:O59)</f>
        <v>2.3000000000000001E-4</v>
      </c>
      <c r="P56" s="224"/>
      <c r="Q56" s="224">
        <f>SUM(Q57:Q59)</f>
        <v>3.7490000000000002E-2</v>
      </c>
      <c r="R56" s="224"/>
      <c r="S56" s="224"/>
      <c r="T56" s="225"/>
      <c r="U56" s="224">
        <f>SUM(U57:U59)</f>
        <v>0.66999999999999993</v>
      </c>
      <c r="AE56" t="s">
        <v>123</v>
      </c>
    </row>
    <row r="57" spans="1:60" outlineLevel="1" x14ac:dyDescent="0.25">
      <c r="A57" s="212">
        <v>36</v>
      </c>
      <c r="B57" s="218" t="s">
        <v>208</v>
      </c>
      <c r="C57" s="263" t="s">
        <v>209</v>
      </c>
      <c r="D57" s="220" t="s">
        <v>210</v>
      </c>
      <c r="E57" s="227">
        <v>1</v>
      </c>
      <c r="F57" s="230">
        <f>H57+J57</f>
        <v>0</v>
      </c>
      <c r="G57" s="231">
        <f>ROUND(E57*F57,2)</f>
        <v>0</v>
      </c>
      <c r="H57" s="231"/>
      <c r="I57" s="231">
        <f>ROUND(E57*H57,2)</f>
        <v>0</v>
      </c>
      <c r="J57" s="231"/>
      <c r="K57" s="231">
        <f>ROUND(E57*J57,2)</f>
        <v>0</v>
      </c>
      <c r="L57" s="231">
        <v>21</v>
      </c>
      <c r="M57" s="231">
        <f>G57*(1+L57/100)</f>
        <v>0</v>
      </c>
      <c r="N57" s="221">
        <v>0</v>
      </c>
      <c r="O57" s="221">
        <f>ROUND(E57*N57,5)</f>
        <v>0</v>
      </c>
      <c r="P57" s="221">
        <v>0</v>
      </c>
      <c r="Q57" s="221">
        <f>ROUND(E57*P57,5)</f>
        <v>0</v>
      </c>
      <c r="R57" s="221"/>
      <c r="S57" s="221"/>
      <c r="T57" s="222">
        <v>5.1999999999999998E-2</v>
      </c>
      <c r="U57" s="221">
        <f>ROUND(E57*T57,2)</f>
        <v>0.05</v>
      </c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127</v>
      </c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1" x14ac:dyDescent="0.25">
      <c r="A58" s="212">
        <v>37</v>
      </c>
      <c r="B58" s="218" t="s">
        <v>211</v>
      </c>
      <c r="C58" s="263" t="s">
        <v>212</v>
      </c>
      <c r="D58" s="220" t="s">
        <v>132</v>
      </c>
      <c r="E58" s="227">
        <v>1</v>
      </c>
      <c r="F58" s="230">
        <f>H58+J58</f>
        <v>0</v>
      </c>
      <c r="G58" s="231">
        <f>ROUND(E58*F58,2)</f>
        <v>0</v>
      </c>
      <c r="H58" s="231"/>
      <c r="I58" s="231">
        <f>ROUND(E58*H58,2)</f>
        <v>0</v>
      </c>
      <c r="J58" s="231"/>
      <c r="K58" s="231">
        <f>ROUND(E58*J58,2)</f>
        <v>0</v>
      </c>
      <c r="L58" s="231">
        <v>21</v>
      </c>
      <c r="M58" s="231">
        <f>G58*(1+L58/100)</f>
        <v>0</v>
      </c>
      <c r="N58" s="221">
        <v>1E-4</v>
      </c>
      <c r="O58" s="221">
        <f>ROUND(E58*N58,5)</f>
        <v>1E-4</v>
      </c>
      <c r="P58" s="221">
        <v>3.7490000000000002E-2</v>
      </c>
      <c r="Q58" s="221">
        <f>ROUND(E58*P58,5)</f>
        <v>3.7490000000000002E-2</v>
      </c>
      <c r="R58" s="221"/>
      <c r="S58" s="221"/>
      <c r="T58" s="222">
        <v>0.35</v>
      </c>
      <c r="U58" s="221">
        <f>ROUND(E58*T58,2)</f>
        <v>0.35</v>
      </c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127</v>
      </c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5">
      <c r="A59" s="212">
        <v>38</v>
      </c>
      <c r="B59" s="218" t="s">
        <v>213</v>
      </c>
      <c r="C59" s="263" t="s">
        <v>214</v>
      </c>
      <c r="D59" s="220" t="s">
        <v>132</v>
      </c>
      <c r="E59" s="227">
        <v>1</v>
      </c>
      <c r="F59" s="230">
        <f>H59+J59</f>
        <v>0</v>
      </c>
      <c r="G59" s="231">
        <f>ROUND(E59*F59,2)</f>
        <v>0</v>
      </c>
      <c r="H59" s="231"/>
      <c r="I59" s="231">
        <f>ROUND(E59*H59,2)</f>
        <v>0</v>
      </c>
      <c r="J59" s="231"/>
      <c r="K59" s="231">
        <f>ROUND(E59*J59,2)</f>
        <v>0</v>
      </c>
      <c r="L59" s="231">
        <v>21</v>
      </c>
      <c r="M59" s="231">
        <f>G59*(1+L59/100)</f>
        <v>0</v>
      </c>
      <c r="N59" s="221">
        <v>1.2999999999999999E-4</v>
      </c>
      <c r="O59" s="221">
        <f>ROUND(E59*N59,5)</f>
        <v>1.2999999999999999E-4</v>
      </c>
      <c r="P59" s="221">
        <v>0</v>
      </c>
      <c r="Q59" s="221">
        <f>ROUND(E59*P59,5)</f>
        <v>0</v>
      </c>
      <c r="R59" s="221"/>
      <c r="S59" s="221"/>
      <c r="T59" s="222">
        <v>0.26800000000000002</v>
      </c>
      <c r="U59" s="221">
        <f>ROUND(E59*T59,2)</f>
        <v>0.27</v>
      </c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127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x14ac:dyDescent="0.25">
      <c r="A60" s="213" t="s">
        <v>122</v>
      </c>
      <c r="B60" s="219" t="s">
        <v>81</v>
      </c>
      <c r="C60" s="264" t="s">
        <v>82</v>
      </c>
      <c r="D60" s="223"/>
      <c r="E60" s="228"/>
      <c r="F60" s="232"/>
      <c r="G60" s="232">
        <f>SUMIF(AE61:AE66,"&lt;&gt;NOR",G61:G66)</f>
        <v>0</v>
      </c>
      <c r="H60" s="232"/>
      <c r="I60" s="232">
        <f>SUM(I61:I66)</f>
        <v>0</v>
      </c>
      <c r="J60" s="232"/>
      <c r="K60" s="232">
        <f>SUM(K61:K66)</f>
        <v>0</v>
      </c>
      <c r="L60" s="232"/>
      <c r="M60" s="232">
        <f>SUM(M61:M66)</f>
        <v>0</v>
      </c>
      <c r="N60" s="224"/>
      <c r="O60" s="224">
        <f>SUM(O61:O66)</f>
        <v>0.21606999999999998</v>
      </c>
      <c r="P60" s="224"/>
      <c r="Q60" s="224">
        <f>SUM(Q61:Q66)</f>
        <v>0</v>
      </c>
      <c r="R60" s="224"/>
      <c r="S60" s="224"/>
      <c r="T60" s="225"/>
      <c r="U60" s="224">
        <f>SUM(U61:U66)</f>
        <v>13.77</v>
      </c>
      <c r="AE60" t="s">
        <v>123</v>
      </c>
    </row>
    <row r="61" spans="1:60" outlineLevel="1" x14ac:dyDescent="0.25">
      <c r="A61" s="212">
        <v>39</v>
      </c>
      <c r="B61" s="218" t="s">
        <v>215</v>
      </c>
      <c r="C61" s="263" t="s">
        <v>216</v>
      </c>
      <c r="D61" s="220" t="s">
        <v>132</v>
      </c>
      <c r="E61" s="227">
        <v>1</v>
      </c>
      <c r="F61" s="230">
        <f>H61+J61</f>
        <v>0</v>
      </c>
      <c r="G61" s="231">
        <f>ROUND(E61*F61,2)</f>
        <v>0</v>
      </c>
      <c r="H61" s="231"/>
      <c r="I61" s="231">
        <f>ROUND(E61*H61,2)</f>
        <v>0</v>
      </c>
      <c r="J61" s="231"/>
      <c r="K61" s="231">
        <f>ROUND(E61*J61,2)</f>
        <v>0</v>
      </c>
      <c r="L61" s="231">
        <v>21</v>
      </c>
      <c r="M61" s="231">
        <f>G61*(1+L61/100)</f>
        <v>0</v>
      </c>
      <c r="N61" s="221">
        <v>1.6199999999999999E-3</v>
      </c>
      <c r="O61" s="221">
        <f>ROUND(E61*N61,5)</f>
        <v>1.6199999999999999E-3</v>
      </c>
      <c r="P61" s="221">
        <v>0</v>
      </c>
      <c r="Q61" s="221">
        <f>ROUND(E61*P61,5)</f>
        <v>0</v>
      </c>
      <c r="R61" s="221"/>
      <c r="S61" s="221"/>
      <c r="T61" s="222">
        <v>2.04392</v>
      </c>
      <c r="U61" s="221">
        <f>ROUND(E61*T61,2)</f>
        <v>2.04</v>
      </c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133</v>
      </c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outlineLevel="1" x14ac:dyDescent="0.25">
      <c r="A62" s="212">
        <v>40</v>
      </c>
      <c r="B62" s="218" t="s">
        <v>217</v>
      </c>
      <c r="C62" s="263" t="s">
        <v>218</v>
      </c>
      <c r="D62" s="220" t="s">
        <v>132</v>
      </c>
      <c r="E62" s="227">
        <v>1</v>
      </c>
      <c r="F62" s="230">
        <f>H62+J62</f>
        <v>0</v>
      </c>
      <c r="G62" s="231">
        <f>ROUND(E62*F62,2)</f>
        <v>0</v>
      </c>
      <c r="H62" s="231"/>
      <c r="I62" s="231">
        <f>ROUND(E62*H62,2)</f>
        <v>0</v>
      </c>
      <c r="J62" s="231"/>
      <c r="K62" s="231">
        <f>ROUND(E62*J62,2)</f>
        <v>0</v>
      </c>
      <c r="L62" s="231">
        <v>21</v>
      </c>
      <c r="M62" s="231">
        <f>G62*(1+L62/100)</f>
        <v>0</v>
      </c>
      <c r="N62" s="221">
        <v>2.7E-2</v>
      </c>
      <c r="O62" s="221">
        <f>ROUND(E62*N62,5)</f>
        <v>2.7E-2</v>
      </c>
      <c r="P62" s="221">
        <v>0</v>
      </c>
      <c r="Q62" s="221">
        <f>ROUND(E62*P62,5)</f>
        <v>0</v>
      </c>
      <c r="R62" s="221"/>
      <c r="S62" s="221"/>
      <c r="T62" s="222">
        <v>0</v>
      </c>
      <c r="U62" s="221">
        <f>ROUND(E62*T62,2)</f>
        <v>0</v>
      </c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162</v>
      </c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outlineLevel="1" x14ac:dyDescent="0.25">
      <c r="A63" s="212">
        <v>41</v>
      </c>
      <c r="B63" s="218" t="s">
        <v>219</v>
      </c>
      <c r="C63" s="263" t="s">
        <v>220</v>
      </c>
      <c r="D63" s="220" t="s">
        <v>132</v>
      </c>
      <c r="E63" s="227">
        <v>1</v>
      </c>
      <c r="F63" s="230">
        <f>H63+J63</f>
        <v>0</v>
      </c>
      <c r="G63" s="231">
        <f>ROUND(E63*F63,2)</f>
        <v>0</v>
      </c>
      <c r="H63" s="231"/>
      <c r="I63" s="231">
        <f>ROUND(E63*H63,2)</f>
        <v>0</v>
      </c>
      <c r="J63" s="231"/>
      <c r="K63" s="231">
        <f>ROUND(E63*J63,2)</f>
        <v>0</v>
      </c>
      <c r="L63" s="231">
        <v>21</v>
      </c>
      <c r="M63" s="231">
        <f>G63*(1+L63/100)</f>
        <v>0</v>
      </c>
      <c r="N63" s="221">
        <v>0</v>
      </c>
      <c r="O63" s="221">
        <f>ROUND(E63*N63,5)</f>
        <v>0</v>
      </c>
      <c r="P63" s="221">
        <v>0</v>
      </c>
      <c r="Q63" s="221">
        <f>ROUND(E63*P63,5)</f>
        <v>0</v>
      </c>
      <c r="R63" s="221"/>
      <c r="S63" s="221"/>
      <c r="T63" s="222">
        <v>0.55500000000000005</v>
      </c>
      <c r="U63" s="221">
        <f>ROUND(E63*T63,2)</f>
        <v>0.56000000000000005</v>
      </c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127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outlineLevel="1" x14ac:dyDescent="0.25">
      <c r="A64" s="212">
        <v>42</v>
      </c>
      <c r="B64" s="218" t="s">
        <v>221</v>
      </c>
      <c r="C64" s="263" t="s">
        <v>222</v>
      </c>
      <c r="D64" s="220" t="s">
        <v>132</v>
      </c>
      <c r="E64" s="227">
        <v>1</v>
      </c>
      <c r="F64" s="230">
        <f>H64+J64</f>
        <v>0</v>
      </c>
      <c r="G64" s="231">
        <f>ROUND(E64*F64,2)</f>
        <v>0</v>
      </c>
      <c r="H64" s="231"/>
      <c r="I64" s="231">
        <f>ROUND(E64*H64,2)</f>
        <v>0</v>
      </c>
      <c r="J64" s="231"/>
      <c r="K64" s="231">
        <f>ROUND(E64*J64,2)</f>
        <v>0</v>
      </c>
      <c r="L64" s="231">
        <v>21</v>
      </c>
      <c r="M64" s="231">
        <f>G64*(1+L64/100)</f>
        <v>0</v>
      </c>
      <c r="N64" s="221">
        <v>2.7000000000000001E-3</v>
      </c>
      <c r="O64" s="221">
        <f>ROUND(E64*N64,5)</f>
        <v>2.7000000000000001E-3</v>
      </c>
      <c r="P64" s="221">
        <v>0</v>
      </c>
      <c r="Q64" s="221">
        <f>ROUND(E64*P64,5)</f>
        <v>0</v>
      </c>
      <c r="R64" s="221"/>
      <c r="S64" s="221"/>
      <c r="T64" s="222">
        <v>0</v>
      </c>
      <c r="U64" s="221">
        <f>ROUND(E64*T64,2)</f>
        <v>0</v>
      </c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162</v>
      </c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outlineLevel="1" x14ac:dyDescent="0.25">
      <c r="A65" s="212">
        <v>43</v>
      </c>
      <c r="B65" s="218" t="s">
        <v>223</v>
      </c>
      <c r="C65" s="263" t="s">
        <v>224</v>
      </c>
      <c r="D65" s="220" t="s">
        <v>132</v>
      </c>
      <c r="E65" s="227">
        <v>1</v>
      </c>
      <c r="F65" s="230">
        <f>H65+J65</f>
        <v>0</v>
      </c>
      <c r="G65" s="231">
        <f>ROUND(E65*F65,2)</f>
        <v>0</v>
      </c>
      <c r="H65" s="231"/>
      <c r="I65" s="231">
        <f>ROUND(E65*H65,2)</f>
        <v>0</v>
      </c>
      <c r="J65" s="231"/>
      <c r="K65" s="231">
        <f>ROUND(E65*J65,2)</f>
        <v>0</v>
      </c>
      <c r="L65" s="231">
        <v>21</v>
      </c>
      <c r="M65" s="231">
        <f>G65*(1+L65/100)</f>
        <v>0</v>
      </c>
      <c r="N65" s="221">
        <v>7.5000000000000002E-4</v>
      </c>
      <c r="O65" s="221">
        <f>ROUND(E65*N65,5)</f>
        <v>7.5000000000000002E-4</v>
      </c>
      <c r="P65" s="221">
        <v>0</v>
      </c>
      <c r="Q65" s="221">
        <f>ROUND(E65*P65,5)</f>
        <v>0</v>
      </c>
      <c r="R65" s="221"/>
      <c r="S65" s="221"/>
      <c r="T65" s="222">
        <v>0</v>
      </c>
      <c r="U65" s="221">
        <f>ROUND(E65*T65,2)</f>
        <v>0</v>
      </c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162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ht="20" outlineLevel="1" x14ac:dyDescent="0.25">
      <c r="A66" s="212">
        <v>44</v>
      </c>
      <c r="B66" s="218" t="s">
        <v>225</v>
      </c>
      <c r="C66" s="263" t="s">
        <v>226</v>
      </c>
      <c r="D66" s="220" t="s">
        <v>188</v>
      </c>
      <c r="E66" s="227">
        <v>1</v>
      </c>
      <c r="F66" s="230">
        <f>H66+J66</f>
        <v>0</v>
      </c>
      <c r="G66" s="231">
        <f>ROUND(E66*F66,2)</f>
        <v>0</v>
      </c>
      <c r="H66" s="231"/>
      <c r="I66" s="231">
        <f>ROUND(E66*H66,2)</f>
        <v>0</v>
      </c>
      <c r="J66" s="231"/>
      <c r="K66" s="231">
        <f>ROUND(E66*J66,2)</f>
        <v>0</v>
      </c>
      <c r="L66" s="231">
        <v>21</v>
      </c>
      <c r="M66" s="231">
        <f>G66*(1+L66/100)</f>
        <v>0</v>
      </c>
      <c r="N66" s="221">
        <v>0.184</v>
      </c>
      <c r="O66" s="221">
        <f>ROUND(E66*N66,5)</f>
        <v>0.184</v>
      </c>
      <c r="P66" s="221">
        <v>0</v>
      </c>
      <c r="Q66" s="221">
        <f>ROUND(E66*P66,5)</f>
        <v>0</v>
      </c>
      <c r="R66" s="221"/>
      <c r="S66" s="221"/>
      <c r="T66" s="222">
        <v>11.17347</v>
      </c>
      <c r="U66" s="221">
        <f>ROUND(E66*T66,2)</f>
        <v>11.17</v>
      </c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133</v>
      </c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x14ac:dyDescent="0.25">
      <c r="A67" s="213" t="s">
        <v>122</v>
      </c>
      <c r="B67" s="219" t="s">
        <v>83</v>
      </c>
      <c r="C67" s="264" t="s">
        <v>84</v>
      </c>
      <c r="D67" s="223"/>
      <c r="E67" s="228"/>
      <c r="F67" s="232"/>
      <c r="G67" s="232">
        <f>SUMIF(AE68:AE72,"&lt;&gt;NOR",G68:G72)</f>
        <v>0</v>
      </c>
      <c r="H67" s="232"/>
      <c r="I67" s="232">
        <f>SUM(I68:I72)</f>
        <v>0</v>
      </c>
      <c r="J67" s="232"/>
      <c r="K67" s="232">
        <f>SUM(K68:K72)</f>
        <v>0</v>
      </c>
      <c r="L67" s="232"/>
      <c r="M67" s="232">
        <f>SUM(M68:M72)</f>
        <v>0</v>
      </c>
      <c r="N67" s="224"/>
      <c r="O67" s="224">
        <f>SUM(O68:O72)</f>
        <v>0.28016999999999997</v>
      </c>
      <c r="P67" s="224"/>
      <c r="Q67" s="224">
        <f>SUM(Q68:Q72)</f>
        <v>0</v>
      </c>
      <c r="R67" s="224"/>
      <c r="S67" s="224"/>
      <c r="T67" s="225"/>
      <c r="U67" s="224">
        <f>SUM(U68:U72)</f>
        <v>11.31</v>
      </c>
      <c r="AE67" t="s">
        <v>123</v>
      </c>
    </row>
    <row r="68" spans="1:60" outlineLevel="1" x14ac:dyDescent="0.25">
      <c r="A68" s="212">
        <v>45</v>
      </c>
      <c r="B68" s="218" t="s">
        <v>227</v>
      </c>
      <c r="C68" s="263" t="s">
        <v>228</v>
      </c>
      <c r="D68" s="220" t="s">
        <v>126</v>
      </c>
      <c r="E68" s="227">
        <v>11</v>
      </c>
      <c r="F68" s="230">
        <f>H68+J68</f>
        <v>0</v>
      </c>
      <c r="G68" s="231">
        <f>ROUND(E68*F68,2)</f>
        <v>0</v>
      </c>
      <c r="H68" s="231"/>
      <c r="I68" s="231">
        <f>ROUND(E68*H68,2)</f>
        <v>0</v>
      </c>
      <c r="J68" s="231"/>
      <c r="K68" s="231">
        <f>ROUND(E68*J68,2)</f>
        <v>0</v>
      </c>
      <c r="L68" s="231">
        <v>21</v>
      </c>
      <c r="M68" s="231">
        <f>G68*(1+L68/100)</f>
        <v>0</v>
      </c>
      <c r="N68" s="221">
        <v>2.1000000000000001E-4</v>
      </c>
      <c r="O68" s="221">
        <f>ROUND(E68*N68,5)</f>
        <v>2.31E-3</v>
      </c>
      <c r="P68" s="221">
        <v>0</v>
      </c>
      <c r="Q68" s="221">
        <f>ROUND(E68*P68,5)</f>
        <v>0</v>
      </c>
      <c r="R68" s="221"/>
      <c r="S68" s="221"/>
      <c r="T68" s="222">
        <v>0.05</v>
      </c>
      <c r="U68" s="221">
        <f>ROUND(E68*T68,2)</f>
        <v>0.55000000000000004</v>
      </c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127</v>
      </c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outlineLevel="1" x14ac:dyDescent="0.25">
      <c r="A69" s="212">
        <v>46</v>
      </c>
      <c r="B69" s="218" t="s">
        <v>229</v>
      </c>
      <c r="C69" s="263" t="s">
        <v>230</v>
      </c>
      <c r="D69" s="220" t="s">
        <v>126</v>
      </c>
      <c r="E69" s="227">
        <v>11</v>
      </c>
      <c r="F69" s="230">
        <f>H69+J69</f>
        <v>0</v>
      </c>
      <c r="G69" s="231">
        <f>ROUND(E69*F69,2)</f>
        <v>0</v>
      </c>
      <c r="H69" s="231"/>
      <c r="I69" s="231">
        <f>ROUND(E69*H69,2)</f>
        <v>0</v>
      </c>
      <c r="J69" s="231"/>
      <c r="K69" s="231">
        <f>ROUND(E69*J69,2)</f>
        <v>0</v>
      </c>
      <c r="L69" s="231">
        <v>21</v>
      </c>
      <c r="M69" s="231">
        <f>G69*(1+L69/100)</f>
        <v>0</v>
      </c>
      <c r="N69" s="221">
        <v>2.9399999999999999E-3</v>
      </c>
      <c r="O69" s="221">
        <f>ROUND(E69*N69,5)</f>
        <v>3.2340000000000001E-2</v>
      </c>
      <c r="P69" s="221">
        <v>0</v>
      </c>
      <c r="Q69" s="221">
        <f>ROUND(E69*P69,5)</f>
        <v>0</v>
      </c>
      <c r="R69" s="221"/>
      <c r="S69" s="221"/>
      <c r="T69" s="222">
        <v>0.97799999999999998</v>
      </c>
      <c r="U69" s="221">
        <f>ROUND(E69*T69,2)</f>
        <v>10.76</v>
      </c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127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 x14ac:dyDescent="0.25">
      <c r="A70" s="212">
        <v>47</v>
      </c>
      <c r="B70" s="218" t="s">
        <v>231</v>
      </c>
      <c r="C70" s="263" t="s">
        <v>232</v>
      </c>
      <c r="D70" s="220" t="s">
        <v>126</v>
      </c>
      <c r="E70" s="227">
        <v>12.1</v>
      </c>
      <c r="F70" s="230">
        <f>H70+J70</f>
        <v>0</v>
      </c>
      <c r="G70" s="231">
        <f>ROUND(E70*F70,2)</f>
        <v>0</v>
      </c>
      <c r="H70" s="231"/>
      <c r="I70" s="231">
        <f>ROUND(E70*H70,2)</f>
        <v>0</v>
      </c>
      <c r="J70" s="231"/>
      <c r="K70" s="231">
        <f>ROUND(E70*J70,2)</f>
        <v>0</v>
      </c>
      <c r="L70" s="231">
        <v>21</v>
      </c>
      <c r="M70" s="231">
        <f>G70*(1+L70/100)</f>
        <v>0</v>
      </c>
      <c r="N70" s="221">
        <v>1.9199999999999998E-2</v>
      </c>
      <c r="O70" s="221">
        <f>ROUND(E70*N70,5)</f>
        <v>0.23232</v>
      </c>
      <c r="P70" s="221">
        <v>0</v>
      </c>
      <c r="Q70" s="221">
        <f>ROUND(E70*P70,5)</f>
        <v>0</v>
      </c>
      <c r="R70" s="221"/>
      <c r="S70" s="221"/>
      <c r="T70" s="222">
        <v>0</v>
      </c>
      <c r="U70" s="221">
        <f>ROUND(E70*T70,2)</f>
        <v>0</v>
      </c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162</v>
      </c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 x14ac:dyDescent="0.25">
      <c r="A71" s="212"/>
      <c r="B71" s="218"/>
      <c r="C71" s="265" t="s">
        <v>163</v>
      </c>
      <c r="D71" s="226"/>
      <c r="E71" s="229">
        <v>12.1</v>
      </c>
      <c r="F71" s="231"/>
      <c r="G71" s="231"/>
      <c r="H71" s="231"/>
      <c r="I71" s="231"/>
      <c r="J71" s="231"/>
      <c r="K71" s="231"/>
      <c r="L71" s="231"/>
      <c r="M71" s="231"/>
      <c r="N71" s="221"/>
      <c r="O71" s="221"/>
      <c r="P71" s="221"/>
      <c r="Q71" s="221"/>
      <c r="R71" s="221"/>
      <c r="S71" s="221"/>
      <c r="T71" s="222"/>
      <c r="U71" s="221"/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159</v>
      </c>
      <c r="AF71" s="211">
        <v>0</v>
      </c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 x14ac:dyDescent="0.25">
      <c r="A72" s="212">
        <v>48</v>
      </c>
      <c r="B72" s="218" t="s">
        <v>233</v>
      </c>
      <c r="C72" s="263" t="s">
        <v>234</v>
      </c>
      <c r="D72" s="220" t="s">
        <v>126</v>
      </c>
      <c r="E72" s="227">
        <v>11</v>
      </c>
      <c r="F72" s="230">
        <f>H72+J72</f>
        <v>0</v>
      </c>
      <c r="G72" s="231">
        <f>ROUND(E72*F72,2)</f>
        <v>0</v>
      </c>
      <c r="H72" s="231"/>
      <c r="I72" s="231">
        <f>ROUND(E72*H72,2)</f>
        <v>0</v>
      </c>
      <c r="J72" s="231"/>
      <c r="K72" s="231">
        <f>ROUND(E72*J72,2)</f>
        <v>0</v>
      </c>
      <c r="L72" s="231">
        <v>21</v>
      </c>
      <c r="M72" s="231">
        <f>G72*(1+L72/100)</f>
        <v>0</v>
      </c>
      <c r="N72" s="221">
        <v>1.1999999999999999E-3</v>
      </c>
      <c r="O72" s="221">
        <f>ROUND(E72*N72,5)</f>
        <v>1.32E-2</v>
      </c>
      <c r="P72" s="221">
        <v>0</v>
      </c>
      <c r="Q72" s="221">
        <f>ROUND(E72*P72,5)</f>
        <v>0</v>
      </c>
      <c r="R72" s="221"/>
      <c r="S72" s="221"/>
      <c r="T72" s="222">
        <v>0</v>
      </c>
      <c r="U72" s="221">
        <f>ROUND(E72*T72,2)</f>
        <v>0</v>
      </c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127</v>
      </c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x14ac:dyDescent="0.25">
      <c r="A73" s="213" t="s">
        <v>122</v>
      </c>
      <c r="B73" s="219" t="s">
        <v>85</v>
      </c>
      <c r="C73" s="264" t="s">
        <v>86</v>
      </c>
      <c r="D73" s="223"/>
      <c r="E73" s="228"/>
      <c r="F73" s="232"/>
      <c r="G73" s="232">
        <f>SUMIF(AE74:AE78,"&lt;&gt;NOR",G74:G78)</f>
        <v>0</v>
      </c>
      <c r="H73" s="232"/>
      <c r="I73" s="232">
        <f>SUM(I74:I78)</f>
        <v>0</v>
      </c>
      <c r="J73" s="232"/>
      <c r="K73" s="232">
        <f>SUM(K74:K78)</f>
        <v>0</v>
      </c>
      <c r="L73" s="232"/>
      <c r="M73" s="232">
        <f>SUM(M74:M78)</f>
        <v>0</v>
      </c>
      <c r="N73" s="224"/>
      <c r="O73" s="224">
        <f>SUM(O74:O78)</f>
        <v>0.35809000000000002</v>
      </c>
      <c r="P73" s="224"/>
      <c r="Q73" s="224">
        <f>SUM(Q74:Q78)</f>
        <v>0</v>
      </c>
      <c r="R73" s="224"/>
      <c r="S73" s="224"/>
      <c r="T73" s="225"/>
      <c r="U73" s="224">
        <f>SUM(U74:U78)</f>
        <v>19.740000000000002</v>
      </c>
      <c r="AE73" t="s">
        <v>123</v>
      </c>
    </row>
    <row r="74" spans="1:60" outlineLevel="1" x14ac:dyDescent="0.25">
      <c r="A74" s="212">
        <v>49</v>
      </c>
      <c r="B74" s="218" t="s">
        <v>235</v>
      </c>
      <c r="C74" s="263" t="s">
        <v>236</v>
      </c>
      <c r="D74" s="220" t="s">
        <v>126</v>
      </c>
      <c r="E74" s="227">
        <v>18.149999999999999</v>
      </c>
      <c r="F74" s="230">
        <f>H74+J74</f>
        <v>0</v>
      </c>
      <c r="G74" s="231">
        <f>ROUND(E74*F74,2)</f>
        <v>0</v>
      </c>
      <c r="H74" s="231"/>
      <c r="I74" s="231">
        <f>ROUND(E74*H74,2)</f>
        <v>0</v>
      </c>
      <c r="J74" s="231"/>
      <c r="K74" s="231">
        <f>ROUND(E74*J74,2)</f>
        <v>0</v>
      </c>
      <c r="L74" s="231">
        <v>21</v>
      </c>
      <c r="M74" s="231">
        <f>G74*(1+L74/100)</f>
        <v>0</v>
      </c>
      <c r="N74" s="221">
        <v>2.1000000000000001E-4</v>
      </c>
      <c r="O74" s="221">
        <f>ROUND(E74*N74,5)</f>
        <v>3.81E-3</v>
      </c>
      <c r="P74" s="221">
        <v>0</v>
      </c>
      <c r="Q74" s="221">
        <f>ROUND(E74*P74,5)</f>
        <v>0</v>
      </c>
      <c r="R74" s="221"/>
      <c r="S74" s="221"/>
      <c r="T74" s="222">
        <v>0.05</v>
      </c>
      <c r="U74" s="221">
        <f>ROUND(E74*T74,2)</f>
        <v>0.91</v>
      </c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127</v>
      </c>
      <c r="AF74" s="211"/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outlineLevel="1" x14ac:dyDescent="0.25">
      <c r="A75" s="212">
        <v>50</v>
      </c>
      <c r="B75" s="218" t="s">
        <v>237</v>
      </c>
      <c r="C75" s="263" t="s">
        <v>238</v>
      </c>
      <c r="D75" s="220" t="s">
        <v>126</v>
      </c>
      <c r="E75" s="227">
        <v>18.149999999999999</v>
      </c>
      <c r="F75" s="230">
        <f>H75+J75</f>
        <v>0</v>
      </c>
      <c r="G75" s="231">
        <f>ROUND(E75*F75,2)</f>
        <v>0</v>
      </c>
      <c r="H75" s="231"/>
      <c r="I75" s="231">
        <f>ROUND(E75*H75,2)</f>
        <v>0</v>
      </c>
      <c r="J75" s="231"/>
      <c r="K75" s="231">
        <f>ROUND(E75*J75,2)</f>
        <v>0</v>
      </c>
      <c r="L75" s="231">
        <v>21</v>
      </c>
      <c r="M75" s="231">
        <f>G75*(1+L75/100)</f>
        <v>0</v>
      </c>
      <c r="N75" s="221">
        <v>3.14E-3</v>
      </c>
      <c r="O75" s="221">
        <f>ROUND(E75*N75,5)</f>
        <v>5.6989999999999999E-2</v>
      </c>
      <c r="P75" s="221">
        <v>0</v>
      </c>
      <c r="Q75" s="221">
        <f>ROUND(E75*P75,5)</f>
        <v>0</v>
      </c>
      <c r="R75" s="221"/>
      <c r="S75" s="221"/>
      <c r="T75" s="222">
        <v>0.95840000000000003</v>
      </c>
      <c r="U75" s="221">
        <f>ROUND(E75*T75,2)</f>
        <v>17.39</v>
      </c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127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5">
      <c r="A76" s="212">
        <v>51</v>
      </c>
      <c r="B76" s="218" t="s">
        <v>239</v>
      </c>
      <c r="C76" s="263" t="s">
        <v>240</v>
      </c>
      <c r="D76" s="220" t="s">
        <v>126</v>
      </c>
      <c r="E76" s="227">
        <v>21.78</v>
      </c>
      <c r="F76" s="230">
        <f>H76+J76</f>
        <v>0</v>
      </c>
      <c r="G76" s="231">
        <f>ROUND(E76*F76,2)</f>
        <v>0</v>
      </c>
      <c r="H76" s="231"/>
      <c r="I76" s="231">
        <f>ROUND(E76*H76,2)</f>
        <v>0</v>
      </c>
      <c r="J76" s="231"/>
      <c r="K76" s="231">
        <f>ROUND(E76*J76,2)</f>
        <v>0</v>
      </c>
      <c r="L76" s="231">
        <v>21</v>
      </c>
      <c r="M76" s="231">
        <f>G76*(1+L76/100)</f>
        <v>0</v>
      </c>
      <c r="N76" s="221">
        <v>1.3599999999999999E-2</v>
      </c>
      <c r="O76" s="221">
        <f>ROUND(E76*N76,5)</f>
        <v>0.29620999999999997</v>
      </c>
      <c r="P76" s="221">
        <v>0</v>
      </c>
      <c r="Q76" s="221">
        <f>ROUND(E76*P76,5)</f>
        <v>0</v>
      </c>
      <c r="R76" s="221"/>
      <c r="S76" s="221"/>
      <c r="T76" s="222">
        <v>0</v>
      </c>
      <c r="U76" s="221">
        <f>ROUND(E76*T76,2)</f>
        <v>0</v>
      </c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162</v>
      </c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5">
      <c r="A77" s="212"/>
      <c r="B77" s="218"/>
      <c r="C77" s="265" t="s">
        <v>241</v>
      </c>
      <c r="D77" s="226"/>
      <c r="E77" s="229">
        <v>21.78</v>
      </c>
      <c r="F77" s="231"/>
      <c r="G77" s="231"/>
      <c r="H77" s="231"/>
      <c r="I77" s="231"/>
      <c r="J77" s="231"/>
      <c r="K77" s="231"/>
      <c r="L77" s="231"/>
      <c r="M77" s="231"/>
      <c r="N77" s="221"/>
      <c r="O77" s="221"/>
      <c r="P77" s="221"/>
      <c r="Q77" s="221"/>
      <c r="R77" s="221"/>
      <c r="S77" s="221"/>
      <c r="T77" s="222"/>
      <c r="U77" s="221"/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159</v>
      </c>
      <c r="AF77" s="211">
        <v>0</v>
      </c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ht="20" outlineLevel="1" x14ac:dyDescent="0.25">
      <c r="A78" s="212">
        <v>52</v>
      </c>
      <c r="B78" s="218" t="s">
        <v>242</v>
      </c>
      <c r="C78" s="263" t="s">
        <v>243</v>
      </c>
      <c r="D78" s="220" t="s">
        <v>152</v>
      </c>
      <c r="E78" s="227">
        <v>12</v>
      </c>
      <c r="F78" s="230">
        <f>H78+J78</f>
        <v>0</v>
      </c>
      <c r="G78" s="231">
        <f>ROUND(E78*F78,2)</f>
        <v>0</v>
      </c>
      <c r="H78" s="231"/>
      <c r="I78" s="231">
        <f>ROUND(E78*H78,2)</f>
        <v>0</v>
      </c>
      <c r="J78" s="231"/>
      <c r="K78" s="231">
        <f>ROUND(E78*J78,2)</f>
        <v>0</v>
      </c>
      <c r="L78" s="231">
        <v>21</v>
      </c>
      <c r="M78" s="231">
        <f>G78*(1+L78/100)</f>
        <v>0</v>
      </c>
      <c r="N78" s="221">
        <v>9.0000000000000006E-5</v>
      </c>
      <c r="O78" s="221">
        <f>ROUND(E78*N78,5)</f>
        <v>1.08E-3</v>
      </c>
      <c r="P78" s="221">
        <v>0</v>
      </c>
      <c r="Q78" s="221">
        <f>ROUND(E78*P78,5)</f>
        <v>0</v>
      </c>
      <c r="R78" s="221"/>
      <c r="S78" s="221"/>
      <c r="T78" s="222">
        <v>0.12</v>
      </c>
      <c r="U78" s="221">
        <f>ROUND(E78*T78,2)</f>
        <v>1.44</v>
      </c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127</v>
      </c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x14ac:dyDescent="0.25">
      <c r="A79" s="213" t="s">
        <v>122</v>
      </c>
      <c r="B79" s="219" t="s">
        <v>87</v>
      </c>
      <c r="C79" s="264" t="s">
        <v>88</v>
      </c>
      <c r="D79" s="223"/>
      <c r="E79" s="228"/>
      <c r="F79" s="232"/>
      <c r="G79" s="232">
        <f>SUMIF(AE80:AE82,"&lt;&gt;NOR",G80:G82)</f>
        <v>0</v>
      </c>
      <c r="H79" s="232"/>
      <c r="I79" s="232">
        <f>SUM(I80:I82)</f>
        <v>0</v>
      </c>
      <c r="J79" s="232"/>
      <c r="K79" s="232">
        <f>SUM(K80:K82)</f>
        <v>0</v>
      </c>
      <c r="L79" s="232"/>
      <c r="M79" s="232">
        <f>SUM(M80:M82)</f>
        <v>0</v>
      </c>
      <c r="N79" s="224"/>
      <c r="O79" s="224">
        <f>SUM(O80:O82)</f>
        <v>3.1E-4</v>
      </c>
      <c r="P79" s="224"/>
      <c r="Q79" s="224">
        <f>SUM(Q80:Q82)</f>
        <v>0</v>
      </c>
      <c r="R79" s="224"/>
      <c r="S79" s="224"/>
      <c r="T79" s="225"/>
      <c r="U79" s="224">
        <f>SUM(U80:U82)</f>
        <v>2.68</v>
      </c>
      <c r="AE79" t="s">
        <v>123</v>
      </c>
    </row>
    <row r="80" spans="1:60" outlineLevel="1" x14ac:dyDescent="0.25">
      <c r="A80" s="212">
        <v>53</v>
      </c>
      <c r="B80" s="218" t="s">
        <v>244</v>
      </c>
      <c r="C80" s="263" t="s">
        <v>245</v>
      </c>
      <c r="D80" s="220" t="s">
        <v>126</v>
      </c>
      <c r="E80" s="227">
        <v>11</v>
      </c>
      <c r="F80" s="230">
        <f>H80+J80</f>
        <v>0</v>
      </c>
      <c r="G80" s="231">
        <f>ROUND(E80*F80,2)</f>
        <v>0</v>
      </c>
      <c r="H80" s="231"/>
      <c r="I80" s="231">
        <f>ROUND(E80*H80,2)</f>
        <v>0</v>
      </c>
      <c r="J80" s="231"/>
      <c r="K80" s="231">
        <f>ROUND(E80*J80,2)</f>
        <v>0</v>
      </c>
      <c r="L80" s="231">
        <v>21</v>
      </c>
      <c r="M80" s="231">
        <f>G80*(1+L80/100)</f>
        <v>0</v>
      </c>
      <c r="N80" s="221">
        <v>1.0000000000000001E-5</v>
      </c>
      <c r="O80" s="221">
        <f>ROUND(E80*N80,5)</f>
        <v>1.1E-4</v>
      </c>
      <c r="P80" s="221">
        <v>0</v>
      </c>
      <c r="Q80" s="221">
        <f>ROUND(E80*P80,5)</f>
        <v>0</v>
      </c>
      <c r="R80" s="221"/>
      <c r="S80" s="221"/>
      <c r="T80" s="222">
        <v>0.122</v>
      </c>
      <c r="U80" s="221">
        <f>ROUND(E80*T80,2)</f>
        <v>1.34</v>
      </c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127</v>
      </c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5">
      <c r="A81" s="212">
        <v>54</v>
      </c>
      <c r="B81" s="218" t="s">
        <v>246</v>
      </c>
      <c r="C81" s="263" t="s">
        <v>247</v>
      </c>
      <c r="D81" s="220" t="s">
        <v>126</v>
      </c>
      <c r="E81" s="227">
        <v>19.649999999999999</v>
      </c>
      <c r="F81" s="230">
        <f>H81+J81</f>
        <v>0</v>
      </c>
      <c r="G81" s="231">
        <f>ROUND(E81*F81,2)</f>
        <v>0</v>
      </c>
      <c r="H81" s="231"/>
      <c r="I81" s="231">
        <f>ROUND(E81*H81,2)</f>
        <v>0</v>
      </c>
      <c r="J81" s="231"/>
      <c r="K81" s="231">
        <f>ROUND(E81*J81,2)</f>
        <v>0</v>
      </c>
      <c r="L81" s="231">
        <v>21</v>
      </c>
      <c r="M81" s="231">
        <f>G81*(1+L81/100)</f>
        <v>0</v>
      </c>
      <c r="N81" s="221">
        <v>1.0000000000000001E-5</v>
      </c>
      <c r="O81" s="221">
        <f>ROUND(E81*N81,5)</f>
        <v>2.0000000000000001E-4</v>
      </c>
      <c r="P81" s="221">
        <v>0</v>
      </c>
      <c r="Q81" s="221">
        <f>ROUND(E81*P81,5)</f>
        <v>0</v>
      </c>
      <c r="R81" s="221"/>
      <c r="S81" s="221"/>
      <c r="T81" s="222">
        <v>6.8000000000000005E-2</v>
      </c>
      <c r="U81" s="221">
        <f>ROUND(E81*T81,2)</f>
        <v>1.34</v>
      </c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127</v>
      </c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 x14ac:dyDescent="0.25">
      <c r="A82" s="212"/>
      <c r="B82" s="218"/>
      <c r="C82" s="265" t="s">
        <v>248</v>
      </c>
      <c r="D82" s="226"/>
      <c r="E82" s="229">
        <v>19.649999999999999</v>
      </c>
      <c r="F82" s="231"/>
      <c r="G82" s="231"/>
      <c r="H82" s="231"/>
      <c r="I82" s="231"/>
      <c r="J82" s="231"/>
      <c r="K82" s="231"/>
      <c r="L82" s="231"/>
      <c r="M82" s="231"/>
      <c r="N82" s="221"/>
      <c r="O82" s="221"/>
      <c r="P82" s="221"/>
      <c r="Q82" s="221"/>
      <c r="R82" s="221"/>
      <c r="S82" s="221"/>
      <c r="T82" s="222"/>
      <c r="U82" s="221"/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159</v>
      </c>
      <c r="AF82" s="211">
        <v>0</v>
      </c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x14ac:dyDescent="0.25">
      <c r="A83" s="213" t="s">
        <v>122</v>
      </c>
      <c r="B83" s="219" t="s">
        <v>89</v>
      </c>
      <c r="C83" s="264" t="s">
        <v>90</v>
      </c>
      <c r="D83" s="223"/>
      <c r="E83" s="228"/>
      <c r="F83" s="232"/>
      <c r="G83" s="232">
        <f>SUMIF(AE84:AE87,"&lt;&gt;NOR",G84:G87)</f>
        <v>0</v>
      </c>
      <c r="H83" s="232"/>
      <c r="I83" s="232">
        <f>SUM(I84:I87)</f>
        <v>0</v>
      </c>
      <c r="J83" s="232"/>
      <c r="K83" s="232">
        <f>SUM(K84:K87)</f>
        <v>0</v>
      </c>
      <c r="L83" s="232"/>
      <c r="M83" s="232">
        <f>SUM(M84:M87)</f>
        <v>0</v>
      </c>
      <c r="N83" s="224"/>
      <c r="O83" s="224">
        <f>SUM(O84:O87)</f>
        <v>1.1339999999999999E-2</v>
      </c>
      <c r="P83" s="224"/>
      <c r="Q83" s="224">
        <f>SUM(Q84:Q87)</f>
        <v>0</v>
      </c>
      <c r="R83" s="224"/>
      <c r="S83" s="224"/>
      <c r="T83" s="225"/>
      <c r="U83" s="224">
        <f>SUM(U84:U87)</f>
        <v>5.5600000000000005</v>
      </c>
      <c r="AE83" t="s">
        <v>123</v>
      </c>
    </row>
    <row r="84" spans="1:60" outlineLevel="1" x14ac:dyDescent="0.25">
      <c r="A84" s="212">
        <v>55</v>
      </c>
      <c r="B84" s="218" t="s">
        <v>249</v>
      </c>
      <c r="C84" s="263" t="s">
        <v>250</v>
      </c>
      <c r="D84" s="220" t="s">
        <v>126</v>
      </c>
      <c r="E84" s="227">
        <v>11</v>
      </c>
      <c r="F84" s="230">
        <f>H84+J84</f>
        <v>0</v>
      </c>
      <c r="G84" s="231">
        <f>ROUND(E84*F84,2)</f>
        <v>0</v>
      </c>
      <c r="H84" s="231"/>
      <c r="I84" s="231">
        <f>ROUND(E84*H84,2)</f>
        <v>0</v>
      </c>
      <c r="J84" s="231"/>
      <c r="K84" s="231">
        <f>ROUND(E84*J84,2)</f>
        <v>0</v>
      </c>
      <c r="L84" s="231">
        <v>21</v>
      </c>
      <c r="M84" s="231">
        <f>G84*(1+L84/100)</f>
        <v>0</v>
      </c>
      <c r="N84" s="221">
        <v>0</v>
      </c>
      <c r="O84" s="221">
        <f>ROUND(E84*N84,5)</f>
        <v>0</v>
      </c>
      <c r="P84" s="221">
        <v>0</v>
      </c>
      <c r="Q84" s="221">
        <f>ROUND(E84*P84,5)</f>
        <v>0</v>
      </c>
      <c r="R84" s="221"/>
      <c r="S84" s="221"/>
      <c r="T84" s="222">
        <v>1.35E-2</v>
      </c>
      <c r="U84" s="221">
        <f>ROUND(E84*T84,2)</f>
        <v>0.15</v>
      </c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127</v>
      </c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ht="20" outlineLevel="1" x14ac:dyDescent="0.25">
      <c r="A85" s="212">
        <v>56</v>
      </c>
      <c r="B85" s="218" t="s">
        <v>251</v>
      </c>
      <c r="C85" s="263" t="s">
        <v>252</v>
      </c>
      <c r="D85" s="220" t="s">
        <v>152</v>
      </c>
      <c r="E85" s="227">
        <v>12</v>
      </c>
      <c r="F85" s="230">
        <f>H85+J85</f>
        <v>0</v>
      </c>
      <c r="G85" s="231">
        <f>ROUND(E85*F85,2)</f>
        <v>0</v>
      </c>
      <c r="H85" s="231"/>
      <c r="I85" s="231">
        <f>ROUND(E85*H85,2)</f>
        <v>0</v>
      </c>
      <c r="J85" s="231"/>
      <c r="K85" s="231">
        <f>ROUND(E85*J85,2)</f>
        <v>0</v>
      </c>
      <c r="L85" s="231">
        <v>21</v>
      </c>
      <c r="M85" s="231">
        <f>G85*(1+L85/100)</f>
        <v>0</v>
      </c>
      <c r="N85" s="221">
        <v>0</v>
      </c>
      <c r="O85" s="221">
        <f>ROUND(E85*N85,5)</f>
        <v>0</v>
      </c>
      <c r="P85" s="221">
        <v>0</v>
      </c>
      <c r="Q85" s="221">
        <f>ROUND(E85*P85,5)</f>
        <v>0</v>
      </c>
      <c r="R85" s="221"/>
      <c r="S85" s="221"/>
      <c r="T85" s="222">
        <v>2.375E-2</v>
      </c>
      <c r="U85" s="221">
        <f>ROUND(E85*T85,2)</f>
        <v>0.28999999999999998</v>
      </c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127</v>
      </c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 x14ac:dyDescent="0.25">
      <c r="A86" s="212">
        <v>57</v>
      </c>
      <c r="B86" s="218" t="s">
        <v>253</v>
      </c>
      <c r="C86" s="263" t="s">
        <v>254</v>
      </c>
      <c r="D86" s="220" t="s">
        <v>126</v>
      </c>
      <c r="E86" s="227">
        <v>30.65</v>
      </c>
      <c r="F86" s="230">
        <f>H86+J86</f>
        <v>0</v>
      </c>
      <c r="G86" s="231">
        <f>ROUND(E86*F86,2)</f>
        <v>0</v>
      </c>
      <c r="H86" s="231"/>
      <c r="I86" s="231">
        <f>ROUND(E86*H86,2)</f>
        <v>0</v>
      </c>
      <c r="J86" s="231"/>
      <c r="K86" s="231">
        <f>ROUND(E86*J86,2)</f>
        <v>0</v>
      </c>
      <c r="L86" s="231">
        <v>21</v>
      </c>
      <c r="M86" s="231">
        <f>G86*(1+L86/100)</f>
        <v>0</v>
      </c>
      <c r="N86" s="221">
        <v>1.4999999999999999E-4</v>
      </c>
      <c r="O86" s="221">
        <f>ROUND(E86*N86,5)</f>
        <v>4.5999999999999999E-3</v>
      </c>
      <c r="P86" s="221">
        <v>0</v>
      </c>
      <c r="Q86" s="221">
        <f>ROUND(E86*P86,5)</f>
        <v>0</v>
      </c>
      <c r="R86" s="221"/>
      <c r="S86" s="221"/>
      <c r="T86" s="222">
        <v>3.2480000000000002E-2</v>
      </c>
      <c r="U86" s="221">
        <f>ROUND(E86*T86,2)</f>
        <v>1</v>
      </c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127</v>
      </c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ht="20" outlineLevel="1" x14ac:dyDescent="0.25">
      <c r="A87" s="212">
        <v>58</v>
      </c>
      <c r="B87" s="218" t="s">
        <v>255</v>
      </c>
      <c r="C87" s="263" t="s">
        <v>256</v>
      </c>
      <c r="D87" s="220" t="s">
        <v>126</v>
      </c>
      <c r="E87" s="227">
        <v>30.65</v>
      </c>
      <c r="F87" s="230">
        <f>H87+J87</f>
        <v>0</v>
      </c>
      <c r="G87" s="231">
        <f>ROUND(E87*F87,2)</f>
        <v>0</v>
      </c>
      <c r="H87" s="231"/>
      <c r="I87" s="231">
        <f>ROUND(E87*H87,2)</f>
        <v>0</v>
      </c>
      <c r="J87" s="231"/>
      <c r="K87" s="231">
        <f>ROUND(E87*J87,2)</f>
        <v>0</v>
      </c>
      <c r="L87" s="231">
        <v>21</v>
      </c>
      <c r="M87" s="231">
        <f>G87*(1+L87/100)</f>
        <v>0</v>
      </c>
      <c r="N87" s="221">
        <v>2.2000000000000001E-4</v>
      </c>
      <c r="O87" s="221">
        <f>ROUND(E87*N87,5)</f>
        <v>6.7400000000000003E-3</v>
      </c>
      <c r="P87" s="221">
        <v>0</v>
      </c>
      <c r="Q87" s="221">
        <f>ROUND(E87*P87,5)</f>
        <v>0</v>
      </c>
      <c r="R87" s="221"/>
      <c r="S87" s="221"/>
      <c r="T87" s="222">
        <v>0.13439000000000001</v>
      </c>
      <c r="U87" s="221">
        <f>ROUND(E87*T87,2)</f>
        <v>4.12</v>
      </c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133</v>
      </c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x14ac:dyDescent="0.25">
      <c r="A88" s="213" t="s">
        <v>122</v>
      </c>
      <c r="B88" s="219" t="s">
        <v>91</v>
      </c>
      <c r="C88" s="264" t="s">
        <v>92</v>
      </c>
      <c r="D88" s="223"/>
      <c r="E88" s="228"/>
      <c r="F88" s="232"/>
      <c r="G88" s="232">
        <f>SUMIF(AE89:AE89,"&lt;&gt;NOR",G89:G89)</f>
        <v>0</v>
      </c>
      <c r="H88" s="232"/>
      <c r="I88" s="232">
        <f>SUM(I89:I89)</f>
        <v>0</v>
      </c>
      <c r="J88" s="232"/>
      <c r="K88" s="232">
        <f>SUM(K89:K89)</f>
        <v>0</v>
      </c>
      <c r="L88" s="232"/>
      <c r="M88" s="232">
        <f>SUM(M89:M89)</f>
        <v>0</v>
      </c>
      <c r="N88" s="224"/>
      <c r="O88" s="224">
        <f>SUM(O89:O89)</f>
        <v>5.3498299999999999</v>
      </c>
      <c r="P88" s="224"/>
      <c r="Q88" s="224">
        <f>SUM(Q89:Q89)</f>
        <v>0</v>
      </c>
      <c r="R88" s="224"/>
      <c r="S88" s="224"/>
      <c r="T88" s="225"/>
      <c r="U88" s="224">
        <f>SUM(U89:U89)</f>
        <v>15.68</v>
      </c>
      <c r="AE88" t="s">
        <v>123</v>
      </c>
    </row>
    <row r="89" spans="1:60" outlineLevel="1" x14ac:dyDescent="0.25">
      <c r="A89" s="212">
        <v>59</v>
      </c>
      <c r="B89" s="218" t="s">
        <v>257</v>
      </c>
      <c r="C89" s="263" t="s">
        <v>258</v>
      </c>
      <c r="D89" s="220" t="s">
        <v>152</v>
      </c>
      <c r="E89" s="227">
        <v>19</v>
      </c>
      <c r="F89" s="230">
        <f>H89+J89</f>
        <v>0</v>
      </c>
      <c r="G89" s="231">
        <f>ROUND(E89*F89,2)</f>
        <v>0</v>
      </c>
      <c r="H89" s="231"/>
      <c r="I89" s="231">
        <f>ROUND(E89*H89,2)</f>
        <v>0</v>
      </c>
      <c r="J89" s="231"/>
      <c r="K89" s="231">
        <f>ROUND(E89*J89,2)</f>
        <v>0</v>
      </c>
      <c r="L89" s="231">
        <v>21</v>
      </c>
      <c r="M89" s="231">
        <f>G89*(1+L89/100)</f>
        <v>0</v>
      </c>
      <c r="N89" s="221">
        <v>0.28156999999999999</v>
      </c>
      <c r="O89" s="221">
        <f>ROUND(E89*N89,5)</f>
        <v>5.3498299999999999</v>
      </c>
      <c r="P89" s="221">
        <v>0</v>
      </c>
      <c r="Q89" s="221">
        <f>ROUND(E89*P89,5)</f>
        <v>0</v>
      </c>
      <c r="R89" s="221"/>
      <c r="S89" s="221"/>
      <c r="T89" s="222">
        <v>0.82520000000000004</v>
      </c>
      <c r="U89" s="221">
        <f>ROUND(E89*T89,2)</f>
        <v>15.68</v>
      </c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133</v>
      </c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x14ac:dyDescent="0.25">
      <c r="A90" s="213" t="s">
        <v>122</v>
      </c>
      <c r="B90" s="219" t="s">
        <v>93</v>
      </c>
      <c r="C90" s="264" t="s">
        <v>94</v>
      </c>
      <c r="D90" s="223"/>
      <c r="E90" s="228"/>
      <c r="F90" s="232"/>
      <c r="G90" s="232">
        <f>SUMIF(AE91:AE105,"&lt;&gt;NOR",G91:G105)</f>
        <v>0</v>
      </c>
      <c r="H90" s="232"/>
      <c r="I90" s="232">
        <f>SUM(I91:I105)</f>
        <v>0</v>
      </c>
      <c r="J90" s="232"/>
      <c r="K90" s="232">
        <f>SUM(K91:K105)</f>
        <v>0</v>
      </c>
      <c r="L90" s="232"/>
      <c r="M90" s="232">
        <f>SUM(M91:M105)</f>
        <v>0</v>
      </c>
      <c r="N90" s="224"/>
      <c r="O90" s="224">
        <f>SUM(O91:O105)</f>
        <v>2.2579999999999999E-2</v>
      </c>
      <c r="P90" s="224"/>
      <c r="Q90" s="224">
        <f>SUM(Q91:Q105)</f>
        <v>0</v>
      </c>
      <c r="R90" s="224"/>
      <c r="S90" s="224"/>
      <c r="T90" s="225"/>
      <c r="U90" s="224">
        <f>SUM(U91:U105)</f>
        <v>17.68</v>
      </c>
      <c r="AE90" t="s">
        <v>123</v>
      </c>
    </row>
    <row r="91" spans="1:60" outlineLevel="1" x14ac:dyDescent="0.25">
      <c r="A91" s="212">
        <v>60</v>
      </c>
      <c r="B91" s="218" t="s">
        <v>259</v>
      </c>
      <c r="C91" s="263" t="s">
        <v>260</v>
      </c>
      <c r="D91" s="220" t="s">
        <v>188</v>
      </c>
      <c r="E91" s="227">
        <v>1</v>
      </c>
      <c r="F91" s="230">
        <f>H91+J91</f>
        <v>0</v>
      </c>
      <c r="G91" s="231">
        <f>ROUND(E91*F91,2)</f>
        <v>0</v>
      </c>
      <c r="H91" s="231"/>
      <c r="I91" s="231">
        <f>ROUND(E91*H91,2)</f>
        <v>0</v>
      </c>
      <c r="J91" s="231"/>
      <c r="K91" s="231">
        <f>ROUND(E91*J91,2)</f>
        <v>0</v>
      </c>
      <c r="L91" s="231">
        <v>21</v>
      </c>
      <c r="M91" s="231">
        <f>G91*(1+L91/100)</f>
        <v>0</v>
      </c>
      <c r="N91" s="221">
        <v>0</v>
      </c>
      <c r="O91" s="221">
        <f>ROUND(E91*N91,5)</f>
        <v>0</v>
      </c>
      <c r="P91" s="221">
        <v>0</v>
      </c>
      <c r="Q91" s="221">
        <f>ROUND(E91*P91,5)</f>
        <v>0</v>
      </c>
      <c r="R91" s="221"/>
      <c r="S91" s="221"/>
      <c r="T91" s="222">
        <v>4.9500000000000002E-2</v>
      </c>
      <c r="U91" s="221">
        <f>ROUND(E91*T91,2)</f>
        <v>0.05</v>
      </c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127</v>
      </c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1" x14ac:dyDescent="0.25">
      <c r="A92" s="212">
        <v>61</v>
      </c>
      <c r="B92" s="218" t="s">
        <v>261</v>
      </c>
      <c r="C92" s="263" t="s">
        <v>262</v>
      </c>
      <c r="D92" s="220" t="s">
        <v>152</v>
      </c>
      <c r="E92" s="227">
        <v>16</v>
      </c>
      <c r="F92" s="230">
        <f>H92+J92</f>
        <v>0</v>
      </c>
      <c r="G92" s="231">
        <f>ROUND(E92*F92,2)</f>
        <v>0</v>
      </c>
      <c r="H92" s="231"/>
      <c r="I92" s="231">
        <f>ROUND(E92*H92,2)</f>
        <v>0</v>
      </c>
      <c r="J92" s="231"/>
      <c r="K92" s="231">
        <f>ROUND(E92*J92,2)</f>
        <v>0</v>
      </c>
      <c r="L92" s="231">
        <v>21</v>
      </c>
      <c r="M92" s="231">
        <f>G92*(1+L92/100)</f>
        <v>0</v>
      </c>
      <c r="N92" s="221">
        <v>0</v>
      </c>
      <c r="O92" s="221">
        <f>ROUND(E92*N92,5)</f>
        <v>0</v>
      </c>
      <c r="P92" s="221">
        <v>0</v>
      </c>
      <c r="Q92" s="221">
        <f>ROUND(E92*P92,5)</f>
        <v>0</v>
      </c>
      <c r="R92" s="221"/>
      <c r="S92" s="221"/>
      <c r="T92" s="222">
        <v>0.19</v>
      </c>
      <c r="U92" s="221">
        <f>ROUND(E92*T92,2)</f>
        <v>3.04</v>
      </c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127</v>
      </c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5">
      <c r="A93" s="212">
        <v>62</v>
      </c>
      <c r="B93" s="218" t="s">
        <v>263</v>
      </c>
      <c r="C93" s="263" t="s">
        <v>264</v>
      </c>
      <c r="D93" s="220" t="s">
        <v>152</v>
      </c>
      <c r="E93" s="227">
        <v>16</v>
      </c>
      <c r="F93" s="230">
        <f>H93+J93</f>
        <v>0</v>
      </c>
      <c r="G93" s="231">
        <f>ROUND(E93*F93,2)</f>
        <v>0</v>
      </c>
      <c r="H93" s="231"/>
      <c r="I93" s="231">
        <f>ROUND(E93*H93,2)</f>
        <v>0</v>
      </c>
      <c r="J93" s="231"/>
      <c r="K93" s="231">
        <f>ROUND(E93*J93,2)</f>
        <v>0</v>
      </c>
      <c r="L93" s="231">
        <v>21</v>
      </c>
      <c r="M93" s="231">
        <f>G93*(1+L93/100)</f>
        <v>0</v>
      </c>
      <c r="N93" s="221">
        <v>0</v>
      </c>
      <c r="O93" s="221">
        <f>ROUND(E93*N93,5)</f>
        <v>0</v>
      </c>
      <c r="P93" s="221">
        <v>0</v>
      </c>
      <c r="Q93" s="221">
        <f>ROUND(E93*P93,5)</f>
        <v>0</v>
      </c>
      <c r="R93" s="221"/>
      <c r="S93" s="221"/>
      <c r="T93" s="222">
        <v>0.17</v>
      </c>
      <c r="U93" s="221">
        <f>ROUND(E93*T93,2)</f>
        <v>2.72</v>
      </c>
      <c r="V93" s="211"/>
      <c r="W93" s="211"/>
      <c r="X93" s="211"/>
      <c r="Y93" s="211"/>
      <c r="Z93" s="211"/>
      <c r="AA93" s="211"/>
      <c r="AB93" s="211"/>
      <c r="AC93" s="211"/>
      <c r="AD93" s="211"/>
      <c r="AE93" s="211" t="s">
        <v>127</v>
      </c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outlineLevel="1" x14ac:dyDescent="0.25">
      <c r="A94" s="212">
        <v>63</v>
      </c>
      <c r="B94" s="218" t="s">
        <v>265</v>
      </c>
      <c r="C94" s="263" t="s">
        <v>266</v>
      </c>
      <c r="D94" s="220" t="s">
        <v>132</v>
      </c>
      <c r="E94" s="227">
        <v>10</v>
      </c>
      <c r="F94" s="230">
        <f>H94+J94</f>
        <v>0</v>
      </c>
      <c r="G94" s="231">
        <f>ROUND(E94*F94,2)</f>
        <v>0</v>
      </c>
      <c r="H94" s="231"/>
      <c r="I94" s="231">
        <f>ROUND(E94*H94,2)</f>
        <v>0</v>
      </c>
      <c r="J94" s="231"/>
      <c r="K94" s="231">
        <f>ROUND(E94*J94,2)</f>
        <v>0</v>
      </c>
      <c r="L94" s="231">
        <v>21</v>
      </c>
      <c r="M94" s="231">
        <f>G94*(1+L94/100)</f>
        <v>0</v>
      </c>
      <c r="N94" s="221">
        <v>0</v>
      </c>
      <c r="O94" s="221">
        <f>ROUND(E94*N94,5)</f>
        <v>0</v>
      </c>
      <c r="P94" s="221">
        <v>0</v>
      </c>
      <c r="Q94" s="221">
        <f>ROUND(E94*P94,5)</f>
        <v>0</v>
      </c>
      <c r="R94" s="221"/>
      <c r="S94" s="221"/>
      <c r="T94" s="222">
        <v>8.5000000000000006E-2</v>
      </c>
      <c r="U94" s="221">
        <f>ROUND(E94*T94,2)</f>
        <v>0.85</v>
      </c>
      <c r="V94" s="211"/>
      <c r="W94" s="211"/>
      <c r="X94" s="211"/>
      <c r="Y94" s="211"/>
      <c r="Z94" s="211"/>
      <c r="AA94" s="211"/>
      <c r="AB94" s="211"/>
      <c r="AC94" s="211"/>
      <c r="AD94" s="211"/>
      <c r="AE94" s="211" t="s">
        <v>127</v>
      </c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  <c r="AT94" s="211"/>
      <c r="AU94" s="211"/>
      <c r="AV94" s="211"/>
      <c r="AW94" s="211"/>
      <c r="AX94" s="211"/>
      <c r="AY94" s="211"/>
      <c r="AZ94" s="211"/>
      <c r="BA94" s="211"/>
      <c r="BB94" s="211"/>
      <c r="BC94" s="211"/>
      <c r="BD94" s="211"/>
      <c r="BE94" s="211"/>
      <c r="BF94" s="211"/>
      <c r="BG94" s="211"/>
      <c r="BH94" s="211"/>
    </row>
    <row r="95" spans="1:60" outlineLevel="1" x14ac:dyDescent="0.25">
      <c r="A95" s="212">
        <v>64</v>
      </c>
      <c r="B95" s="218" t="s">
        <v>267</v>
      </c>
      <c r="C95" s="263" t="s">
        <v>268</v>
      </c>
      <c r="D95" s="220" t="s">
        <v>132</v>
      </c>
      <c r="E95" s="227">
        <v>1</v>
      </c>
      <c r="F95" s="230">
        <f>H95+J95</f>
        <v>0</v>
      </c>
      <c r="G95" s="231">
        <f>ROUND(E95*F95,2)</f>
        <v>0</v>
      </c>
      <c r="H95" s="231"/>
      <c r="I95" s="231">
        <f>ROUND(E95*H95,2)</f>
        <v>0</v>
      </c>
      <c r="J95" s="231"/>
      <c r="K95" s="231">
        <f>ROUND(E95*J95,2)</f>
        <v>0</v>
      </c>
      <c r="L95" s="231">
        <v>21</v>
      </c>
      <c r="M95" s="231">
        <f>G95*(1+L95/100)</f>
        <v>0</v>
      </c>
      <c r="N95" s="221">
        <v>0</v>
      </c>
      <c r="O95" s="221">
        <f>ROUND(E95*N95,5)</f>
        <v>0</v>
      </c>
      <c r="P95" s="221">
        <v>0</v>
      </c>
      <c r="Q95" s="221">
        <f>ROUND(E95*P95,5)</f>
        <v>0</v>
      </c>
      <c r="R95" s="221"/>
      <c r="S95" s="221"/>
      <c r="T95" s="222">
        <v>1</v>
      </c>
      <c r="U95" s="221">
        <f>ROUND(E95*T95,2)</f>
        <v>1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127</v>
      </c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5">
      <c r="A96" s="212">
        <v>65</v>
      </c>
      <c r="B96" s="218" t="s">
        <v>269</v>
      </c>
      <c r="C96" s="263" t="s">
        <v>270</v>
      </c>
      <c r="D96" s="220" t="s">
        <v>132</v>
      </c>
      <c r="E96" s="227">
        <v>1</v>
      </c>
      <c r="F96" s="230">
        <f>H96+J96</f>
        <v>0</v>
      </c>
      <c r="G96" s="231">
        <f>ROUND(E96*F96,2)</f>
        <v>0</v>
      </c>
      <c r="H96" s="231"/>
      <c r="I96" s="231">
        <f>ROUND(E96*H96,2)</f>
        <v>0</v>
      </c>
      <c r="J96" s="231"/>
      <c r="K96" s="231">
        <f>ROUND(E96*J96,2)</f>
        <v>0</v>
      </c>
      <c r="L96" s="231">
        <v>21</v>
      </c>
      <c r="M96" s="231">
        <f>G96*(1+L96/100)</f>
        <v>0</v>
      </c>
      <c r="N96" s="221">
        <v>9.4999999999999998E-3</v>
      </c>
      <c r="O96" s="221">
        <f>ROUND(E96*N96,5)</f>
        <v>9.4999999999999998E-3</v>
      </c>
      <c r="P96" s="221">
        <v>0</v>
      </c>
      <c r="Q96" s="221">
        <f>ROUND(E96*P96,5)</f>
        <v>0</v>
      </c>
      <c r="R96" s="221"/>
      <c r="S96" s="221"/>
      <c r="T96" s="222">
        <v>0</v>
      </c>
      <c r="U96" s="221">
        <f>ROUND(E96*T96,2)</f>
        <v>0</v>
      </c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162</v>
      </c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ht="20" outlineLevel="1" x14ac:dyDescent="0.25">
      <c r="A97" s="212">
        <v>66</v>
      </c>
      <c r="B97" s="218" t="s">
        <v>271</v>
      </c>
      <c r="C97" s="263" t="s">
        <v>272</v>
      </c>
      <c r="D97" s="220" t="s">
        <v>152</v>
      </c>
      <c r="E97" s="227">
        <v>30</v>
      </c>
      <c r="F97" s="230">
        <f>H97+J97</f>
        <v>0</v>
      </c>
      <c r="G97" s="231">
        <f>ROUND(E97*F97,2)</f>
        <v>0</v>
      </c>
      <c r="H97" s="231"/>
      <c r="I97" s="231">
        <f>ROUND(E97*H97,2)</f>
        <v>0</v>
      </c>
      <c r="J97" s="231"/>
      <c r="K97" s="231">
        <f>ROUND(E97*J97,2)</f>
        <v>0</v>
      </c>
      <c r="L97" s="231">
        <v>21</v>
      </c>
      <c r="M97" s="231">
        <f>G97*(1+L97/100)</f>
        <v>0</v>
      </c>
      <c r="N97" s="221">
        <v>1.8000000000000001E-4</v>
      </c>
      <c r="O97" s="221">
        <f>ROUND(E97*N97,5)</f>
        <v>5.4000000000000003E-3</v>
      </c>
      <c r="P97" s="221">
        <v>0</v>
      </c>
      <c r="Q97" s="221">
        <f>ROUND(E97*P97,5)</f>
        <v>0</v>
      </c>
      <c r="R97" s="221"/>
      <c r="S97" s="221"/>
      <c r="T97" s="222">
        <v>9.5000000000000001E-2</v>
      </c>
      <c r="U97" s="221">
        <f>ROUND(E97*T97,2)</f>
        <v>2.85</v>
      </c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127</v>
      </c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ht="20" outlineLevel="1" x14ac:dyDescent="0.25">
      <c r="A98" s="212">
        <v>67</v>
      </c>
      <c r="B98" s="218" t="s">
        <v>273</v>
      </c>
      <c r="C98" s="263" t="s">
        <v>274</v>
      </c>
      <c r="D98" s="220" t="s">
        <v>152</v>
      </c>
      <c r="E98" s="227">
        <v>20</v>
      </c>
      <c r="F98" s="230">
        <f>H98+J98</f>
        <v>0</v>
      </c>
      <c r="G98" s="231">
        <f>ROUND(E98*F98,2)</f>
        <v>0</v>
      </c>
      <c r="H98" s="231"/>
      <c r="I98" s="231">
        <f>ROUND(E98*H98,2)</f>
        <v>0</v>
      </c>
      <c r="J98" s="231"/>
      <c r="K98" s="231">
        <f>ROUND(E98*J98,2)</f>
        <v>0</v>
      </c>
      <c r="L98" s="231">
        <v>21</v>
      </c>
      <c r="M98" s="231">
        <f>G98*(1+L98/100)</f>
        <v>0</v>
      </c>
      <c r="N98" s="221">
        <v>1.6000000000000001E-4</v>
      </c>
      <c r="O98" s="221">
        <f>ROUND(E98*N98,5)</f>
        <v>3.2000000000000002E-3</v>
      </c>
      <c r="P98" s="221">
        <v>0</v>
      </c>
      <c r="Q98" s="221">
        <f>ROUND(E98*P98,5)</f>
        <v>0</v>
      </c>
      <c r="R98" s="221"/>
      <c r="S98" s="221"/>
      <c r="T98" s="222">
        <v>9.5000000000000001E-2</v>
      </c>
      <c r="U98" s="221">
        <f>ROUND(E98*T98,2)</f>
        <v>1.9</v>
      </c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127</v>
      </c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outlineLevel="1" x14ac:dyDescent="0.25">
      <c r="A99" s="212">
        <v>68</v>
      </c>
      <c r="B99" s="218" t="s">
        <v>275</v>
      </c>
      <c r="C99" s="263" t="s">
        <v>276</v>
      </c>
      <c r="D99" s="220" t="s">
        <v>132</v>
      </c>
      <c r="E99" s="227">
        <v>1</v>
      </c>
      <c r="F99" s="230">
        <f>H99+J99</f>
        <v>0</v>
      </c>
      <c r="G99" s="231">
        <f>ROUND(E99*F99,2)</f>
        <v>0</v>
      </c>
      <c r="H99" s="231"/>
      <c r="I99" s="231">
        <f>ROUND(E99*H99,2)</f>
        <v>0</v>
      </c>
      <c r="J99" s="231"/>
      <c r="K99" s="231">
        <f>ROUND(E99*J99,2)</f>
        <v>0</v>
      </c>
      <c r="L99" s="231">
        <v>21</v>
      </c>
      <c r="M99" s="231">
        <f>G99*(1+L99/100)</f>
        <v>0</v>
      </c>
      <c r="N99" s="221">
        <v>0</v>
      </c>
      <c r="O99" s="221">
        <f>ROUND(E99*N99,5)</f>
        <v>0</v>
      </c>
      <c r="P99" s="221">
        <v>0</v>
      </c>
      <c r="Q99" s="221">
        <f>ROUND(E99*P99,5)</f>
        <v>0</v>
      </c>
      <c r="R99" s="221"/>
      <c r="S99" s="221"/>
      <c r="T99" s="222">
        <v>0.32667000000000002</v>
      </c>
      <c r="U99" s="221">
        <f>ROUND(E99*T99,2)</f>
        <v>0.33</v>
      </c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127</v>
      </c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1" x14ac:dyDescent="0.25">
      <c r="A100" s="212">
        <v>69</v>
      </c>
      <c r="B100" s="218" t="s">
        <v>277</v>
      </c>
      <c r="C100" s="263" t="s">
        <v>278</v>
      </c>
      <c r="D100" s="220" t="s">
        <v>132</v>
      </c>
      <c r="E100" s="227">
        <v>1</v>
      </c>
      <c r="F100" s="230">
        <f>H100+J100</f>
        <v>0</v>
      </c>
      <c r="G100" s="231">
        <f>ROUND(E100*F100,2)</f>
        <v>0</v>
      </c>
      <c r="H100" s="231"/>
      <c r="I100" s="231">
        <f>ROUND(E100*H100,2)</f>
        <v>0</v>
      </c>
      <c r="J100" s="231"/>
      <c r="K100" s="231">
        <f>ROUND(E100*J100,2)</f>
        <v>0</v>
      </c>
      <c r="L100" s="231">
        <v>21</v>
      </c>
      <c r="M100" s="231">
        <f>G100*(1+L100/100)</f>
        <v>0</v>
      </c>
      <c r="N100" s="221">
        <v>4.0000000000000003E-5</v>
      </c>
      <c r="O100" s="221">
        <f>ROUND(E100*N100,5)</f>
        <v>4.0000000000000003E-5</v>
      </c>
      <c r="P100" s="221">
        <v>0</v>
      </c>
      <c r="Q100" s="221">
        <f>ROUND(E100*P100,5)</f>
        <v>0</v>
      </c>
      <c r="R100" s="221"/>
      <c r="S100" s="221"/>
      <c r="T100" s="222">
        <v>0</v>
      </c>
      <c r="U100" s="221">
        <f>ROUND(E100*T100,2)</f>
        <v>0</v>
      </c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162</v>
      </c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B100" s="211"/>
      <c r="BC100" s="211"/>
      <c r="BD100" s="211"/>
      <c r="BE100" s="211"/>
      <c r="BF100" s="211"/>
      <c r="BG100" s="211"/>
      <c r="BH100" s="211"/>
    </row>
    <row r="101" spans="1:60" outlineLevel="1" x14ac:dyDescent="0.25">
      <c r="A101" s="212">
        <v>70</v>
      </c>
      <c r="B101" s="218" t="s">
        <v>279</v>
      </c>
      <c r="C101" s="263" t="s">
        <v>280</v>
      </c>
      <c r="D101" s="220" t="s">
        <v>132</v>
      </c>
      <c r="E101" s="227">
        <v>8</v>
      </c>
      <c r="F101" s="230">
        <f>H101+J101</f>
        <v>0</v>
      </c>
      <c r="G101" s="231">
        <f>ROUND(E101*F101,2)</f>
        <v>0</v>
      </c>
      <c r="H101" s="231"/>
      <c r="I101" s="231">
        <f>ROUND(E101*H101,2)</f>
        <v>0</v>
      </c>
      <c r="J101" s="231"/>
      <c r="K101" s="231">
        <f>ROUND(E101*J101,2)</f>
        <v>0</v>
      </c>
      <c r="L101" s="231">
        <v>21</v>
      </c>
      <c r="M101" s="231">
        <f>G101*(1+L101/100)</f>
        <v>0</v>
      </c>
      <c r="N101" s="221">
        <v>0</v>
      </c>
      <c r="O101" s="221">
        <f>ROUND(E101*N101,5)</f>
        <v>0</v>
      </c>
      <c r="P101" s="221">
        <v>0</v>
      </c>
      <c r="Q101" s="221">
        <f>ROUND(E101*P101,5)</f>
        <v>0</v>
      </c>
      <c r="R101" s="221"/>
      <c r="S101" s="221"/>
      <c r="T101" s="222">
        <v>0.42599999999999999</v>
      </c>
      <c r="U101" s="221">
        <f>ROUND(E101*T101,2)</f>
        <v>3.41</v>
      </c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 t="s">
        <v>127</v>
      </c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</row>
    <row r="102" spans="1:60" outlineLevel="1" x14ac:dyDescent="0.25">
      <c r="A102" s="212">
        <v>71</v>
      </c>
      <c r="B102" s="218" t="s">
        <v>281</v>
      </c>
      <c r="C102" s="263" t="s">
        <v>282</v>
      </c>
      <c r="D102" s="220" t="s">
        <v>132</v>
      </c>
      <c r="E102" s="227">
        <v>4</v>
      </c>
      <c r="F102" s="230">
        <f>H102+J102</f>
        <v>0</v>
      </c>
      <c r="G102" s="231">
        <f>ROUND(E102*F102,2)</f>
        <v>0</v>
      </c>
      <c r="H102" s="231"/>
      <c r="I102" s="231">
        <f>ROUND(E102*H102,2)</f>
        <v>0</v>
      </c>
      <c r="J102" s="231"/>
      <c r="K102" s="231">
        <f>ROUND(E102*J102,2)</f>
        <v>0</v>
      </c>
      <c r="L102" s="231">
        <v>21</v>
      </c>
      <c r="M102" s="231">
        <f>G102*(1+L102/100)</f>
        <v>0</v>
      </c>
      <c r="N102" s="221">
        <v>1.0000000000000001E-5</v>
      </c>
      <c r="O102" s="221">
        <f>ROUND(E102*N102,5)</f>
        <v>4.0000000000000003E-5</v>
      </c>
      <c r="P102" s="221">
        <v>0</v>
      </c>
      <c r="Q102" s="221">
        <f>ROUND(E102*P102,5)</f>
        <v>0</v>
      </c>
      <c r="R102" s="221"/>
      <c r="S102" s="221"/>
      <c r="T102" s="222">
        <v>0</v>
      </c>
      <c r="U102" s="221">
        <f>ROUND(E102*T102,2)</f>
        <v>0</v>
      </c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 t="s">
        <v>162</v>
      </c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1" x14ac:dyDescent="0.25">
      <c r="A103" s="212">
        <v>72</v>
      </c>
      <c r="B103" s="218" t="s">
        <v>283</v>
      </c>
      <c r="C103" s="263" t="s">
        <v>284</v>
      </c>
      <c r="D103" s="220" t="s">
        <v>132</v>
      </c>
      <c r="E103" s="227">
        <v>1</v>
      </c>
      <c r="F103" s="230">
        <f>H103+J103</f>
        <v>0</v>
      </c>
      <c r="G103" s="231">
        <f>ROUND(E103*F103,2)</f>
        <v>0</v>
      </c>
      <c r="H103" s="231"/>
      <c r="I103" s="231">
        <f>ROUND(E103*H103,2)</f>
        <v>0</v>
      </c>
      <c r="J103" s="231"/>
      <c r="K103" s="231">
        <f>ROUND(E103*J103,2)</f>
        <v>0</v>
      </c>
      <c r="L103" s="231">
        <v>21</v>
      </c>
      <c r="M103" s="231">
        <f>G103*(1+L103/100)</f>
        <v>0</v>
      </c>
      <c r="N103" s="221">
        <v>0</v>
      </c>
      <c r="O103" s="221">
        <f>ROUND(E103*N103,5)</f>
        <v>0</v>
      </c>
      <c r="P103" s="221">
        <v>0</v>
      </c>
      <c r="Q103" s="221">
        <f>ROUND(E103*P103,5)</f>
        <v>0</v>
      </c>
      <c r="R103" s="221"/>
      <c r="S103" s="221"/>
      <c r="T103" s="222">
        <v>0.68</v>
      </c>
      <c r="U103" s="221">
        <f>ROUND(E103*T103,2)</f>
        <v>0.68</v>
      </c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127</v>
      </c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</row>
    <row r="104" spans="1:60" outlineLevel="1" x14ac:dyDescent="0.25">
      <c r="A104" s="212">
        <v>73</v>
      </c>
      <c r="B104" s="218" t="s">
        <v>285</v>
      </c>
      <c r="C104" s="263" t="s">
        <v>286</v>
      </c>
      <c r="D104" s="220" t="s">
        <v>132</v>
      </c>
      <c r="E104" s="227">
        <v>1</v>
      </c>
      <c r="F104" s="230">
        <f>H104+J104</f>
        <v>0</v>
      </c>
      <c r="G104" s="231">
        <f>ROUND(E104*F104,2)</f>
        <v>0</v>
      </c>
      <c r="H104" s="231"/>
      <c r="I104" s="231">
        <f>ROUND(E104*H104,2)</f>
        <v>0</v>
      </c>
      <c r="J104" s="231"/>
      <c r="K104" s="231">
        <f>ROUND(E104*J104,2)</f>
        <v>0</v>
      </c>
      <c r="L104" s="231">
        <v>21</v>
      </c>
      <c r="M104" s="231">
        <f>G104*(1+L104/100)</f>
        <v>0</v>
      </c>
      <c r="N104" s="221">
        <v>4.4000000000000003E-3</v>
      </c>
      <c r="O104" s="221">
        <f>ROUND(E104*N104,5)</f>
        <v>4.4000000000000003E-3</v>
      </c>
      <c r="P104" s="221">
        <v>0</v>
      </c>
      <c r="Q104" s="221">
        <f>ROUND(E104*P104,5)</f>
        <v>0</v>
      </c>
      <c r="R104" s="221"/>
      <c r="S104" s="221"/>
      <c r="T104" s="222">
        <v>0</v>
      </c>
      <c r="U104" s="221">
        <f>ROUND(E104*T104,2)</f>
        <v>0</v>
      </c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 t="s">
        <v>162</v>
      </c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1" x14ac:dyDescent="0.25">
      <c r="A105" s="241">
        <v>74</v>
      </c>
      <c r="B105" s="242" t="s">
        <v>287</v>
      </c>
      <c r="C105" s="266" t="s">
        <v>288</v>
      </c>
      <c r="D105" s="243" t="s">
        <v>132</v>
      </c>
      <c r="E105" s="244">
        <v>1</v>
      </c>
      <c r="F105" s="245">
        <f>H105+J105</f>
        <v>0</v>
      </c>
      <c r="G105" s="246">
        <f>ROUND(E105*F105,2)</f>
        <v>0</v>
      </c>
      <c r="H105" s="246"/>
      <c r="I105" s="246">
        <f>ROUND(E105*H105,2)</f>
        <v>0</v>
      </c>
      <c r="J105" s="246"/>
      <c r="K105" s="246">
        <f>ROUND(E105*J105,2)</f>
        <v>0</v>
      </c>
      <c r="L105" s="246">
        <v>21</v>
      </c>
      <c r="M105" s="246">
        <f>G105*(1+L105/100)</f>
        <v>0</v>
      </c>
      <c r="N105" s="247">
        <v>0</v>
      </c>
      <c r="O105" s="247">
        <f>ROUND(E105*N105,5)</f>
        <v>0</v>
      </c>
      <c r="P105" s="247">
        <v>0</v>
      </c>
      <c r="Q105" s="247">
        <f>ROUND(E105*P105,5)</f>
        <v>0</v>
      </c>
      <c r="R105" s="247"/>
      <c r="S105" s="247"/>
      <c r="T105" s="248">
        <v>0.85</v>
      </c>
      <c r="U105" s="247">
        <f>ROUND(E105*T105,2)</f>
        <v>0.85</v>
      </c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127</v>
      </c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 x14ac:dyDescent="0.25">
      <c r="A106" s="6"/>
      <c r="B106" s="7" t="s">
        <v>289</v>
      </c>
      <c r="C106" s="267" t="s">
        <v>289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AC106">
        <v>15</v>
      </c>
      <c r="AD106">
        <v>21</v>
      </c>
    </row>
    <row r="107" spans="1:60" ht="13" x14ac:dyDescent="0.25">
      <c r="A107" s="249"/>
      <c r="B107" s="250" t="s">
        <v>28</v>
      </c>
      <c r="C107" s="268" t="s">
        <v>289</v>
      </c>
      <c r="D107" s="251"/>
      <c r="E107" s="251"/>
      <c r="F107" s="251"/>
      <c r="G107" s="262">
        <f>G8+G12+G15+G23+G29+G33+G40+G42+G45+G51+G56+G60+G67+G73+G79+G83+G88+G90</f>
        <v>0</v>
      </c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AC107">
        <f>SUMIF(L7:L105,AC106,G7:G105)</f>
        <v>0</v>
      </c>
      <c r="AD107">
        <f>SUMIF(L7:L105,AD106,G7:G105)</f>
        <v>0</v>
      </c>
      <c r="AE107" t="s">
        <v>290</v>
      </c>
    </row>
    <row r="108" spans="1:60" x14ac:dyDescent="0.25">
      <c r="A108" s="6"/>
      <c r="B108" s="7" t="s">
        <v>289</v>
      </c>
      <c r="C108" s="267" t="s">
        <v>289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60" x14ac:dyDescent="0.25">
      <c r="A109" s="6"/>
      <c r="B109" s="7" t="s">
        <v>289</v>
      </c>
      <c r="C109" s="267" t="s">
        <v>289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60" x14ac:dyDescent="0.25">
      <c r="A110" s="252" t="s">
        <v>291</v>
      </c>
      <c r="B110" s="252"/>
      <c r="C110" s="269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60" x14ac:dyDescent="0.25">
      <c r="A111" s="253"/>
      <c r="B111" s="254"/>
      <c r="C111" s="270"/>
      <c r="D111" s="254"/>
      <c r="E111" s="254"/>
      <c r="F111" s="254"/>
      <c r="G111" s="25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AE111" t="s">
        <v>292</v>
      </c>
    </row>
    <row r="112" spans="1:60" x14ac:dyDescent="0.25">
      <c r="A112" s="256"/>
      <c r="B112" s="257"/>
      <c r="C112" s="271"/>
      <c r="D112" s="257"/>
      <c r="E112" s="257"/>
      <c r="F112" s="257"/>
      <c r="G112" s="258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31" x14ac:dyDescent="0.25">
      <c r="A113" s="256"/>
      <c r="B113" s="257"/>
      <c r="C113" s="271"/>
      <c r="D113" s="257"/>
      <c r="E113" s="257"/>
      <c r="F113" s="257"/>
      <c r="G113" s="258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31" x14ac:dyDescent="0.25">
      <c r="A114" s="256"/>
      <c r="B114" s="257"/>
      <c r="C114" s="271"/>
      <c r="D114" s="257"/>
      <c r="E114" s="257"/>
      <c r="F114" s="257"/>
      <c r="G114" s="258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31" x14ac:dyDescent="0.25">
      <c r="A115" s="259"/>
      <c r="B115" s="260"/>
      <c r="C115" s="272"/>
      <c r="D115" s="260"/>
      <c r="E115" s="260"/>
      <c r="F115" s="260"/>
      <c r="G115" s="261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31" x14ac:dyDescent="0.25">
      <c r="A116" s="6"/>
      <c r="B116" s="7" t="s">
        <v>289</v>
      </c>
      <c r="C116" s="267" t="s">
        <v>289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31" x14ac:dyDescent="0.25">
      <c r="C117" s="273"/>
      <c r="AE117" t="s">
        <v>293</v>
      </c>
    </row>
  </sheetData>
  <mergeCells count="6">
    <mergeCell ref="A1:G1"/>
    <mergeCell ref="C2:G2"/>
    <mergeCell ref="C3:G3"/>
    <mergeCell ref="C4:G4"/>
    <mergeCell ref="A110:C110"/>
    <mergeCell ref="A111:G115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Roh</dc:creator>
  <cp:lastModifiedBy>Václav Roh</cp:lastModifiedBy>
  <cp:lastPrinted>2014-02-28T09:52:57Z</cp:lastPrinted>
  <dcterms:created xsi:type="dcterms:W3CDTF">2009-04-08T07:15:50Z</dcterms:created>
  <dcterms:modified xsi:type="dcterms:W3CDTF">2022-12-08T09:42:26Z</dcterms:modified>
</cp:coreProperties>
</file>