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2"/>
  </bookViews>
  <sheets>
    <sheet name="legenda" sheetId="1" r:id="rId1"/>
    <sheet name="tabulky" sheetId="2" r:id="rId2"/>
    <sheet name="kalkulace" sheetId="3" r:id="rId3"/>
    <sheet name="krycí list rozpočtu" sheetId="4" r:id="rId4"/>
  </sheets>
  <definedNames>
    <definedName name="_xlnm.Print_Titles" localSheetId="1">'tabulky'!$1:$1</definedName>
  </definedNames>
  <calcPr fullCalcOnLoad="1"/>
</workbook>
</file>

<file path=xl/sharedStrings.xml><?xml version="1.0" encoding="utf-8"?>
<sst xmlns="http://schemas.openxmlformats.org/spreadsheetml/2006/main" count="484" uniqueCount="164">
  <si>
    <t>výška</t>
  </si>
  <si>
    <t>výška nasazení koruny</t>
  </si>
  <si>
    <t>zdravotní stav</t>
  </si>
  <si>
    <t>vitalita</t>
  </si>
  <si>
    <t>poznámka</t>
  </si>
  <si>
    <t>druh</t>
  </si>
  <si>
    <t>číslo</t>
  </si>
  <si>
    <t>obvod</t>
  </si>
  <si>
    <t>doporučený zásah</t>
  </si>
  <si>
    <t>obvod II.</t>
  </si>
  <si>
    <t>obvod III.</t>
  </si>
  <si>
    <t>obvod IV.</t>
  </si>
  <si>
    <t>LEGENDA</t>
  </si>
  <si>
    <t xml:space="preserve">zdravotní stav </t>
  </si>
  <si>
    <t>0 - výborný</t>
  </si>
  <si>
    <t>1 - dobrý (defekty malého rozsahu bez vlivu na stabilitu nosných prvků)</t>
  </si>
  <si>
    <t>2 - zhoršený (narušení zásadnějšího charakteru, často vyžadující stabilizační zásah)</t>
  </si>
  <si>
    <t>3 - výrazně zhoršený (souběh defektů, vyžaduje stabilizační zásah; často snižuje perspektivu hodnoceného stromu)</t>
  </si>
  <si>
    <t>4 - silně narušený (bez možnosti stabilizace, zkrácená perspektiva)</t>
  </si>
  <si>
    <t>5 - havarijní (akutní riziko rozpadu)</t>
  </si>
  <si>
    <t>0 - výborná</t>
  </si>
  <si>
    <t>1 - mírně narušená</t>
  </si>
  <si>
    <t>2 - zřetelně narušená (stagnace růstu, prosychání koruny na periferních oblastech koruny)</t>
  </si>
  <si>
    <t>3 - výrazně snížená (začínající ústup koruny, odumřelý vrchol koruny)</t>
  </si>
  <si>
    <t>4 - zbytková vitalita (větší část koruny odumřelá)</t>
  </si>
  <si>
    <t>5 - odumřelý strom</t>
  </si>
  <si>
    <t>INVENTARIZAČNÍ TABULKY</t>
  </si>
  <si>
    <t>průměr koruny</t>
  </si>
  <si>
    <t>sadovnická hodnota</t>
  </si>
  <si>
    <t>5 - dřeviny základní, kterým se v rámci podmínek kompozice přizpůsobuje</t>
  </si>
  <si>
    <t>4 - dřeviny sadovnicky velmi důležité, u nichž je snaha je zachovat</t>
  </si>
  <si>
    <t>3 – dřeviny průměrné hodnoty, ale s předpokladem další dlouholeté existence</t>
  </si>
  <si>
    <t>2 – dřeviny podprůměrné hodnoty, u nichž nelze předpokládat další dlouhodobou  existenci a které ponecháváme jen v nezbytných případech</t>
  </si>
  <si>
    <t>1 – dřeviny velmi poškozené a nemocné, bez vyhlídky na další existenci</t>
  </si>
  <si>
    <t xml:space="preserve">sadovnická hodnota </t>
  </si>
  <si>
    <t>stav září 2012</t>
  </si>
  <si>
    <t>Quercus robur</t>
  </si>
  <si>
    <t>trhlina kmene, poškození kmene, odstraněna kosterní větev</t>
  </si>
  <si>
    <t>obvodová redukce, zdravotní řez</t>
  </si>
  <si>
    <t>3_4</t>
  </si>
  <si>
    <t>jednostranně zavětvená koruna, silně proschlá koruna</t>
  </si>
  <si>
    <t>zdravotní řez</t>
  </si>
  <si>
    <t>hniloba a poškození kmene, jednostranně zavětvená koruna</t>
  </si>
  <si>
    <t>hniloba kmene, tlakové větvení ve 4m</t>
  </si>
  <si>
    <t>zavalené poškození kmene</t>
  </si>
  <si>
    <t>Betula pendula</t>
  </si>
  <si>
    <t>těžiště mimo kmene</t>
  </si>
  <si>
    <t>hniloba báze a kosterních větví, plodnice - sítkovec dubový a ohňovec statný</t>
  </si>
  <si>
    <r>
      <t xml:space="preserve">zavalená trhlina kmene, </t>
    </r>
    <r>
      <rPr>
        <sz val="10"/>
        <rFont val="Calibri"/>
        <family val="2"/>
      </rPr>
      <t>±</t>
    </r>
    <r>
      <rPr>
        <sz val="10"/>
        <rFont val="Arial"/>
        <family val="0"/>
      </rPr>
      <t>těžiště mimo osu kmene</t>
    </r>
  </si>
  <si>
    <t>hniloba kmene, otevřená dutina kmene</t>
  </si>
  <si>
    <t>tlakové větvení - trhlina a hniloba</t>
  </si>
  <si>
    <t xml:space="preserve">hniloba kmene, plodnice - ohňovec statný  </t>
  </si>
  <si>
    <t xml:space="preserve">zahnívající řezné rány kmene, plodnice - ohňovec statný  </t>
  </si>
  <si>
    <t>2_3</t>
  </si>
  <si>
    <t>tlakové větvení - trhlina a bakteriální výtok</t>
  </si>
  <si>
    <t>jednostranně zavětvená koruna</t>
  </si>
  <si>
    <t>hniloba báze, zlom kosterní větve, hniloba kmene a jednostranně zavětvená koruna</t>
  </si>
  <si>
    <t>poškození kmene, trhlina a hniloba kmene</t>
  </si>
  <si>
    <t xml:space="preserve">tlakové větvení, plodnice - ohňovec statný, instalovaná pevná vazba  </t>
  </si>
  <si>
    <t>suché větve</t>
  </si>
  <si>
    <t>tlakové větvení - trhlina</t>
  </si>
  <si>
    <t xml:space="preserve">hniloba kmene, otevřená trhlina, hniloba báze, zavalená trhlina kosterní větve </t>
  </si>
  <si>
    <t>hniloba kmene</t>
  </si>
  <si>
    <t>jednostranně zavětvená koruna, těžiště mimo osu kmene</t>
  </si>
  <si>
    <t>hniloba báze a kmene, tlakové větvení</t>
  </si>
  <si>
    <t>hniloba kmene, jednostranně zavětvená koruna, těžiště mimo osu kmene, řez kosterní větve</t>
  </si>
  <si>
    <t>jednostranně zavětvená koruna, tlakové větvení v 9 m</t>
  </si>
  <si>
    <t>jednostranně zavětvená koruna, suché větve v koruně</t>
  </si>
  <si>
    <r>
      <t xml:space="preserve">jednostranně zavětvená koruna, </t>
    </r>
    <r>
      <rPr>
        <sz val="10"/>
        <rFont val="Calibri"/>
        <family val="2"/>
      </rPr>
      <t>±</t>
    </r>
    <r>
      <rPr>
        <sz val="10"/>
        <rFont val="Arial"/>
        <family val="2"/>
      </rPr>
      <t>těžiště mimo osu kmene</t>
    </r>
  </si>
  <si>
    <r>
      <t xml:space="preserve">jednostranně zavětvená koruna, </t>
    </r>
    <r>
      <rPr>
        <sz val="10"/>
        <rFont val="Arial"/>
        <family val="2"/>
      </rPr>
      <t>těžiště mimo osu kmene</t>
    </r>
  </si>
  <si>
    <t>hniloba!, plodnice lesklokorka</t>
  </si>
  <si>
    <t>likvidační řez, frézování pařezu</t>
  </si>
  <si>
    <t>suché větve v koruně</t>
  </si>
  <si>
    <t xml:space="preserve">hniloba kmene, plodnice - sítkovec dubový </t>
  </si>
  <si>
    <t>poškozené paždí kosterních větví</t>
  </si>
  <si>
    <t>zdravotní řez, výšková redukce</t>
  </si>
  <si>
    <t xml:space="preserve">hniloba kmene a kosterních větví, plodnice - ohňovec statný, jednostranně zavětvená koruna   </t>
  </si>
  <si>
    <t xml:space="preserve">jednostranně zavětvená koruna   </t>
  </si>
  <si>
    <t xml:space="preserve">zdravotní řez, stranová redukce </t>
  </si>
  <si>
    <t xml:space="preserve">tlakové větvení v 6m, jednostranně zavětvená koruna  </t>
  </si>
  <si>
    <t>zdravotní řez, slabá výšková redukce</t>
  </si>
  <si>
    <t>hniloba kmene - plodnice, trhliny a nekróza kmene</t>
  </si>
  <si>
    <t>hniloba kmene - bakteriální výtok, trhlina na kosterní větví</t>
  </si>
  <si>
    <t xml:space="preserve">jednostranně zavětvená koruna, suché větve v koruně   </t>
  </si>
  <si>
    <t>hniloba báze</t>
  </si>
  <si>
    <r>
      <rPr>
        <sz val="10"/>
        <rFont val="Calibri"/>
        <family val="2"/>
      </rPr>
      <t>±</t>
    </r>
    <r>
      <rPr>
        <sz val="13"/>
        <rFont val="Arial"/>
        <family val="2"/>
      </rPr>
      <t xml:space="preserve"> </t>
    </r>
    <r>
      <rPr>
        <sz val="10"/>
        <rFont val="Arial"/>
        <family val="2"/>
      </rPr>
      <t>poškození kmene</t>
    </r>
  </si>
  <si>
    <t>frekventované místo</t>
  </si>
  <si>
    <t>3_2</t>
  </si>
  <si>
    <t>torze kmene</t>
  </si>
  <si>
    <t>tlakové větvení v 4m - pevný spoj</t>
  </si>
  <si>
    <t>tahové větvení</t>
  </si>
  <si>
    <t xml:space="preserve">zahnívající řezné rány, suché větve v koruně </t>
  </si>
  <si>
    <t xml:space="preserve">hniloba kmene, suché větve v koruně </t>
  </si>
  <si>
    <t>hniloba kosterních větví</t>
  </si>
  <si>
    <t>hniloba báze, suché větve v koruně</t>
  </si>
  <si>
    <t>Tilia cordata</t>
  </si>
  <si>
    <t>tlakové větvení ve 2m, trhlina</t>
  </si>
  <si>
    <t>zdravotní řez, odlehčení tlakového větvení</t>
  </si>
  <si>
    <t>nevhodné větvení, tlakové větvení - hniloba</t>
  </si>
  <si>
    <t>cena zásahu celkem</t>
  </si>
  <si>
    <t xml:space="preserve">zdravotní řez;  jednoduchá vazba do dvou úrovní -.spodní předepjatá, vrchní nepředepjatá (á 2000 Kč) </t>
  </si>
  <si>
    <t xml:space="preserve">zdravotní řez;  jednoduchá vazba do dvou úrovní -.obě nepředepjaté (á 2000 Kč) </t>
  </si>
  <si>
    <t xml:space="preserve">obvodová redukce, zdravotní řez; jednoduchá vazba do dvou úrovní -.spodní předepjatá, vrchní nepředepjatá (á 2000 Kč); instalace šindelové stříšky </t>
  </si>
  <si>
    <t>SPECIFIKACE PRACÍ</t>
  </si>
  <si>
    <t>položka</t>
  </si>
  <si>
    <t>jednotka</t>
  </si>
  <si>
    <t>množství</t>
  </si>
  <si>
    <t>jednotková cena</t>
  </si>
  <si>
    <t>celkem</t>
  </si>
  <si>
    <t>m2</t>
  </si>
  <si>
    <t>výsadby alejových stromů:</t>
  </si>
  <si>
    <t>ks</t>
  </si>
  <si>
    <t>Výsadba dřeviny s balem do předem vyhloubené jamky se zalitím v rovině nebo na svahu do 1:5 při průměru balu přes 600 do 800 mm; úprava závlahové mísy</t>
  </si>
  <si>
    <t>Ukotvení dřeviny třemi a více kůly, s ochranou proti poškození kmene v místě vzepření při průměru kůlů do 100 mm při délce kůlů přes 2 do 3 m</t>
  </si>
  <si>
    <t>Zhotovení obalu kmene z rákosové rohože v rovině nebo na svahu do 1:5</t>
  </si>
  <si>
    <t>CELKEM</t>
  </si>
  <si>
    <t>ošetření dřevin</t>
  </si>
  <si>
    <t>vazby</t>
  </si>
  <si>
    <t>Rákosová rohož</t>
  </si>
  <si>
    <t>Kůly průměr 7cm délky od 2 do 3 m</t>
  </si>
  <si>
    <t>SPECIFIKACE ROSTLINNÉHO MATERIÁLU (ceny se vztahují pouze k rostlinému materiálu, ost. materiál viz výše)</t>
  </si>
  <si>
    <t>cena celkem</t>
  </si>
  <si>
    <t>Listnaté stromy</t>
  </si>
  <si>
    <t>Quercus robur - dub letní</t>
  </si>
  <si>
    <t>likvidační řez</t>
  </si>
  <si>
    <t>frézování pařezu</t>
  </si>
  <si>
    <t>SPECIFIKACE REALIZAČNÍHO MATERIÁLU</t>
  </si>
  <si>
    <t>40-50 cm na řezné ploše pařezu, včetně odklizení dřevní hmoty</t>
  </si>
  <si>
    <t>70-80 cm na řezné ploše pařezu, včetně odklizení dřevní hmoty</t>
  </si>
  <si>
    <t xml:space="preserve">likvidační řez </t>
  </si>
  <si>
    <t>80-90 cm na řezné ploše pařezu, včetně odklizení dřevní hmoty</t>
  </si>
  <si>
    <t>Hloubení jamek pro vysazování rostlin v hornině 1 až 4 bez výměny půdy v rovině nebo na svahu do 1:5, objemu přes 0,4 do 1,00 m3</t>
  </si>
  <si>
    <t>m</t>
  </si>
  <si>
    <t>Úvazky z bavlněného popruhu o šíři 50 mm (2m/strom)</t>
  </si>
  <si>
    <t>Příčky pro spojení kotvení v horní části (3ks/strom)</t>
  </si>
  <si>
    <t>parcelní číslo</t>
  </si>
  <si>
    <t>324/2</t>
  </si>
  <si>
    <t>304/1</t>
  </si>
  <si>
    <t>318/2</t>
  </si>
  <si>
    <t>318/3</t>
  </si>
  <si>
    <t>1441/1</t>
  </si>
  <si>
    <t xml:space="preserve">   alejové stromy s balem vel. 14-16; 3 kůly; rákosová rohož; plastová ochrana</t>
  </si>
  <si>
    <t>Plastová ochrana 120 cm</t>
  </si>
  <si>
    <t>instalace plastové ochrany</t>
  </si>
  <si>
    <t>CELKOVÝ REALIZAČNÍ ROZPOČET</t>
  </si>
  <si>
    <t xml:space="preserve">OCENĚNÍ PRACÍ </t>
  </si>
  <si>
    <t>OCENĚNÍ MATERIÁLU</t>
  </si>
  <si>
    <t xml:space="preserve">ROSTLINNÝ MATERIÁL </t>
  </si>
  <si>
    <t>ztratné na rostlinný materiál 3%</t>
  </si>
  <si>
    <t>doprava na materiál 3%</t>
  </si>
  <si>
    <t>součet</t>
  </si>
  <si>
    <t xml:space="preserve">AKCE: Ošetření VKP Panská cesta
</t>
  </si>
  <si>
    <t>řezy včetně odklizení dřevní hmoty</t>
  </si>
  <si>
    <t xml:space="preserve">obvodová redukce, zdravotní řez;  jednoduchá vazba do dvou úrovní -.spodní předepjatá, vrchní nepředepjatá (á 2000 Kč) </t>
  </si>
  <si>
    <t>obvodová redukce, zdravotní řez, jednoduchá vazba do jedné  úrovně - nepředepjatá (2000 Kč)</t>
  </si>
  <si>
    <t xml:space="preserve">obvodová redukce, zdravotní řez; jednoduchá vazba do dvou úrovní - spodní předepjatá, vrchní nepředepjatá (á 2000 Kč); instalace šindelové stříšky (2500 Kč) </t>
  </si>
  <si>
    <t xml:space="preserve">obvodová redukce, zdravotní řez; demontáž stávající vazby, nová vazba do dvou úrovní - spodní předepjatá, vrchní nepředepjatá (á 2000 Kč); instalace šindelové stříšky (2500 Kč)  </t>
  </si>
  <si>
    <t>instalace šindelové stříšky včetně materiálu</t>
  </si>
  <si>
    <t>Ošetření VKP Panská cesta - Nová Včelnice</t>
  </si>
  <si>
    <t>III.</t>
  </si>
  <si>
    <t>II.</t>
  </si>
  <si>
    <t>kategorie řezu</t>
  </si>
  <si>
    <t>I.</t>
  </si>
  <si>
    <t>celkem s DPH 21%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</si>
</sst>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#,##0\ &quot;Kč&quot;"/>
    <numFmt numFmtId="170" formatCode="#,##0.0\ &quot;Kč&quot;"/>
    <numFmt numFmtId="171" formatCode="0.0"/>
    <numFmt numFmtId="172" formatCode="#,##0.00\ _K_č"/>
  </numFmts>
  <fonts count="60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sz val="10"/>
      <name val="Helv"/>
      <family val="0"/>
    </font>
    <font>
      <sz val="11"/>
      <color indexed="53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33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top"/>
    </xf>
    <xf numFmtId="0" fontId="57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169" fontId="0" fillId="0" borderId="10" xfId="0" applyNumberFormat="1" applyFont="1" applyBorder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6" fontId="0" fillId="0" borderId="10" xfId="0" applyNumberFormat="1" applyFont="1" applyBorder="1" applyAlignment="1">
      <alignment horizontal="center" vertical="center"/>
    </xf>
    <xf numFmtId="16" fontId="0" fillId="0" borderId="10" xfId="0" applyNumberForma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70" fontId="0" fillId="0" borderId="0" xfId="0" applyNumberFormat="1" applyFont="1" applyAlignment="1">
      <alignment horizont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170" fontId="8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5" xfId="0" applyFont="1" applyBorder="1" applyAlignment="1">
      <alignment vertical="center" wrapText="1"/>
    </xf>
    <xf numFmtId="49" fontId="0" fillId="0" borderId="16" xfId="0" applyNumberFormat="1" applyFont="1" applyBorder="1" applyAlignment="1">
      <alignment horizontal="center" vertical="center"/>
    </xf>
    <xf numFmtId="170" fontId="0" fillId="0" borderId="16" xfId="0" applyNumberFormat="1" applyFont="1" applyBorder="1" applyAlignment="1">
      <alignment horizontal="center" vertical="center"/>
    </xf>
    <xf numFmtId="169" fontId="0" fillId="0" borderId="17" xfId="0" applyNumberFormat="1" applyFont="1" applyBorder="1" applyAlignment="1">
      <alignment horizontal="center" vertical="center"/>
    </xf>
    <xf numFmtId="170" fontId="0" fillId="0" borderId="0" xfId="0" applyNumberFormat="1" applyFont="1" applyBorder="1" applyAlignment="1">
      <alignment horizontal="center" vertical="center"/>
    </xf>
    <xf numFmtId="169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49" fontId="0" fillId="0" borderId="20" xfId="0" applyNumberFormat="1" applyFont="1" applyBorder="1" applyAlignment="1">
      <alignment horizontal="center" vertical="center"/>
    </xf>
    <xf numFmtId="170" fontId="0" fillId="0" borderId="20" xfId="0" applyNumberFormat="1" applyFont="1" applyBorder="1" applyAlignment="1">
      <alignment horizontal="center" vertical="center"/>
    </xf>
    <xf numFmtId="169" fontId="0" fillId="0" borderId="21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170" fontId="0" fillId="34" borderId="0" xfId="0" applyNumberFormat="1" applyFont="1" applyFill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170" fontId="0" fillId="34" borderId="2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7" fillId="0" borderId="11" xfId="0" applyFont="1" applyBorder="1" applyAlignment="1">
      <alignment vertical="center" wrapText="1"/>
    </xf>
    <xf numFmtId="49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0" fontId="7" fillId="0" borderId="12" xfId="0" applyNumberFormat="1" applyFont="1" applyBorder="1" applyAlignment="1">
      <alignment horizontal="center" vertical="top"/>
    </xf>
    <xf numFmtId="169" fontId="7" fillId="0" borderId="14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170" fontId="9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8" fillId="0" borderId="12" xfId="0" applyFont="1" applyBorder="1" applyAlignment="1">
      <alignment horizontal="right"/>
    </xf>
    <xf numFmtId="0" fontId="0" fillId="0" borderId="23" xfId="0" applyFont="1" applyBorder="1" applyAlignment="1">
      <alignment vertical="center" wrapText="1"/>
    </xf>
    <xf numFmtId="49" fontId="0" fillId="0" borderId="24" xfId="0" applyNumberFormat="1" applyFont="1" applyBorder="1" applyAlignment="1">
      <alignment horizontal="center" vertical="center"/>
    </xf>
    <xf numFmtId="169" fontId="0" fillId="0" borderId="25" xfId="0" applyNumberFormat="1" applyFont="1" applyBorder="1" applyAlignment="1">
      <alignment horizontal="center"/>
    </xf>
    <xf numFmtId="170" fontId="0" fillId="0" borderId="20" xfId="0" applyNumberFormat="1" applyFont="1" applyBorder="1" applyAlignment="1">
      <alignment horizontal="center"/>
    </xf>
    <xf numFmtId="171" fontId="0" fillId="0" borderId="0" xfId="0" applyNumberFormat="1" applyFont="1" applyBorder="1" applyAlignment="1">
      <alignment horizontal="center" vertical="center"/>
    </xf>
    <xf numFmtId="170" fontId="0" fillId="0" borderId="0" xfId="0" applyNumberFormat="1" applyFont="1" applyBorder="1" applyAlignment="1">
      <alignment horizontal="center"/>
    </xf>
    <xf numFmtId="169" fontId="0" fillId="0" borderId="18" xfId="0" applyNumberFormat="1" applyFont="1" applyBorder="1" applyAlignment="1">
      <alignment horizontal="center"/>
    </xf>
    <xf numFmtId="171" fontId="0" fillId="0" borderId="20" xfId="0" applyNumberFormat="1" applyFont="1" applyBorder="1" applyAlignment="1">
      <alignment horizontal="center" vertical="center"/>
    </xf>
    <xf numFmtId="169" fontId="0" fillId="0" borderId="21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left" vertical="center" wrapText="1"/>
    </xf>
    <xf numFmtId="49" fontId="0" fillId="0" borderId="22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170" fontId="0" fillId="0" borderId="12" xfId="0" applyNumberFormat="1" applyFont="1" applyBorder="1" applyAlignment="1">
      <alignment horizontal="center"/>
    </xf>
    <xf numFmtId="169" fontId="7" fillId="0" borderId="14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0" fillId="0" borderId="26" xfId="0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vertical="top"/>
    </xf>
    <xf numFmtId="0" fontId="9" fillId="0" borderId="28" xfId="0" applyFont="1" applyBorder="1" applyAlignment="1">
      <alignment vertical="top"/>
    </xf>
    <xf numFmtId="0" fontId="2" fillId="0" borderId="29" xfId="0" applyFont="1" applyBorder="1" applyAlignment="1">
      <alignment horizontal="center"/>
    </xf>
    <xf numFmtId="0" fontId="0" fillId="0" borderId="29" xfId="0" applyNumberFormat="1" applyFont="1" applyBorder="1" applyAlignment="1">
      <alignment horizontal="center"/>
    </xf>
    <xf numFmtId="42" fontId="0" fillId="0" borderId="29" xfId="0" applyNumberFormat="1" applyFont="1" applyBorder="1" applyAlignment="1">
      <alignment/>
    </xf>
    <xf numFmtId="42" fontId="0" fillId="0" borderId="30" xfId="0" applyNumberFormat="1" applyFont="1" applyBorder="1" applyAlignment="1">
      <alignment/>
    </xf>
    <xf numFmtId="42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1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/>
    </xf>
    <xf numFmtId="42" fontId="0" fillId="0" borderId="16" xfId="0" applyNumberFormat="1" applyFont="1" applyBorder="1" applyAlignment="1">
      <alignment/>
    </xf>
    <xf numFmtId="42" fontId="0" fillId="0" borderId="17" xfId="0" applyNumberFormat="1" applyFont="1" applyBorder="1" applyAlignment="1">
      <alignment/>
    </xf>
    <xf numFmtId="1" fontId="0" fillId="0" borderId="0" xfId="0" applyNumberFormat="1" applyFont="1" applyFill="1" applyAlignment="1">
      <alignment horizontal="right"/>
    </xf>
    <xf numFmtId="0" fontId="2" fillId="0" borderId="31" xfId="47" applyFont="1" applyBorder="1" applyAlignment="1">
      <alignment horizontal="left" vertical="center"/>
      <protection/>
    </xf>
    <xf numFmtId="0" fontId="0" fillId="0" borderId="16" xfId="0" applyFont="1" applyBorder="1" applyAlignment="1">
      <alignment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horizontal="center"/>
    </xf>
    <xf numFmtId="170" fontId="8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15" xfId="0" applyFont="1" applyBorder="1" applyAlignment="1">
      <alignment vertical="center"/>
    </xf>
    <xf numFmtId="171" fontId="0" fillId="0" borderId="24" xfId="0" applyNumberFormat="1" applyFont="1" applyBorder="1" applyAlignment="1">
      <alignment horizontal="center" vertical="center"/>
    </xf>
    <xf numFmtId="170" fontId="0" fillId="0" borderId="24" xfId="0" applyNumberFormat="1" applyFont="1" applyBorder="1" applyAlignment="1">
      <alignment horizontal="center"/>
    </xf>
    <xf numFmtId="0" fontId="58" fillId="0" borderId="0" xfId="0" applyFont="1" applyAlignment="1">
      <alignment wrapText="1"/>
    </xf>
    <xf numFmtId="0" fontId="59" fillId="0" borderId="0" xfId="0" applyFont="1" applyAlignment="1">
      <alignment wrapText="1"/>
    </xf>
    <xf numFmtId="0" fontId="1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0" fillId="0" borderId="19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69" fontId="7" fillId="0" borderId="0" xfId="0" applyNumberFormat="1" applyFont="1" applyAlignment="1">
      <alignment horizontal="center" vertical="center"/>
    </xf>
    <xf numFmtId="169" fontId="0" fillId="0" borderId="0" xfId="0" applyNumberFormat="1" applyAlignment="1">
      <alignment/>
    </xf>
    <xf numFmtId="169" fontId="2" fillId="0" borderId="0" xfId="0" applyNumberFormat="1" applyFont="1" applyAlignment="1">
      <alignment/>
    </xf>
    <xf numFmtId="169" fontId="12" fillId="0" borderId="0" xfId="0" applyNumberFormat="1" applyFont="1" applyAlignment="1">
      <alignment/>
    </xf>
    <xf numFmtId="169" fontId="2" fillId="0" borderId="14" xfId="0" applyNumberFormat="1" applyFont="1" applyBorder="1" applyAlignment="1">
      <alignment/>
    </xf>
    <xf numFmtId="169" fontId="3" fillId="0" borderId="14" xfId="0" applyNumberFormat="1" applyFont="1" applyFill="1" applyBorder="1" applyAlignment="1">
      <alignment/>
    </xf>
    <xf numFmtId="169" fontId="3" fillId="35" borderId="14" xfId="0" applyNumberFormat="1" applyFont="1" applyFill="1" applyBorder="1" applyAlignment="1">
      <alignment/>
    </xf>
    <xf numFmtId="0" fontId="13" fillId="36" borderId="10" xfId="0" applyFont="1" applyFill="1" applyBorder="1" applyAlignment="1">
      <alignment horizontal="center" textRotation="90" wrapText="1"/>
    </xf>
    <xf numFmtId="0" fontId="14" fillId="36" borderId="10" xfId="0" applyFont="1" applyFill="1" applyBorder="1" applyAlignment="1">
      <alignment horizontal="center" textRotation="90" wrapText="1"/>
    </xf>
    <xf numFmtId="1" fontId="14" fillId="36" borderId="10" xfId="0" applyNumberFormat="1" applyFont="1" applyFill="1" applyBorder="1" applyAlignment="1">
      <alignment horizontal="center" textRotation="90" wrapText="1"/>
    </xf>
    <xf numFmtId="169" fontId="14" fillId="36" borderId="10" xfId="0" applyNumberFormat="1" applyFont="1" applyFill="1" applyBorder="1" applyAlignment="1">
      <alignment horizontal="center" textRotation="90" wrapText="1"/>
    </xf>
    <xf numFmtId="3" fontId="0" fillId="0" borderId="1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171" fontId="0" fillId="0" borderId="16" xfId="0" applyNumberFormat="1" applyFont="1" applyBorder="1" applyAlignment="1">
      <alignment horizontal="center" vertical="center"/>
    </xf>
    <xf numFmtId="170" fontId="0" fillId="0" borderId="16" xfId="0" applyNumberFormat="1" applyFont="1" applyBorder="1" applyAlignment="1">
      <alignment horizontal="center"/>
    </xf>
    <xf numFmtId="169" fontId="0" fillId="0" borderId="17" xfId="0" applyNumberFormat="1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oz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3"/>
  <sheetViews>
    <sheetView view="pageLayout" workbookViewId="0" topLeftCell="A1">
      <selection activeCell="C7" sqref="C7"/>
    </sheetView>
  </sheetViews>
  <sheetFormatPr defaultColWidth="9.140625" defaultRowHeight="12.75"/>
  <sheetData>
    <row r="2" spans="1:13" ht="18">
      <c r="A2" s="21" t="s">
        <v>26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14.25"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8">
      <c r="A4" s="133" t="s">
        <v>158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4.25">
      <c r="A5" s="10" t="s">
        <v>35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3:13" ht="14.25"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4.25">
      <c r="A7" s="2" t="s">
        <v>12</v>
      </c>
      <c r="B7" s="6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">
      <c r="A8" s="5" t="s">
        <v>13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4.25">
      <c r="A9" s="6" t="s">
        <v>14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2" ht="14.25">
      <c r="A10" s="6" t="s">
        <v>15</v>
      </c>
      <c r="B10" s="6"/>
    </row>
    <row r="11" spans="1:2" ht="14.25">
      <c r="A11" s="6" t="s">
        <v>16</v>
      </c>
      <c r="B11" s="6"/>
    </row>
    <row r="12" spans="1:2" ht="14.25">
      <c r="A12" s="6" t="s">
        <v>17</v>
      </c>
      <c r="B12" s="6"/>
    </row>
    <row r="13" spans="1:2" ht="14.25">
      <c r="A13" s="6" t="s">
        <v>18</v>
      </c>
      <c r="B13" s="6"/>
    </row>
    <row r="14" spans="1:2" ht="14.25">
      <c r="A14" s="6" t="s">
        <v>19</v>
      </c>
      <c r="B14" s="6"/>
    </row>
    <row r="15" spans="1:2" ht="15">
      <c r="A15" s="5" t="s">
        <v>3</v>
      </c>
      <c r="B15" s="6"/>
    </row>
    <row r="16" spans="1:2" ht="14.25">
      <c r="A16" s="6" t="s">
        <v>20</v>
      </c>
      <c r="B16" s="6"/>
    </row>
    <row r="17" spans="1:2" ht="14.25">
      <c r="A17" s="6" t="s">
        <v>21</v>
      </c>
      <c r="B17" s="6"/>
    </row>
    <row r="18" spans="1:2" ht="14.25">
      <c r="A18" s="6" t="s">
        <v>22</v>
      </c>
      <c r="B18" s="6"/>
    </row>
    <row r="19" spans="1:2" ht="14.25">
      <c r="A19" s="6" t="s">
        <v>23</v>
      </c>
      <c r="B19" s="6"/>
    </row>
    <row r="20" ht="14.25">
      <c r="A20" s="6" t="s">
        <v>24</v>
      </c>
    </row>
    <row r="21" ht="14.25">
      <c r="A21" s="6" t="s">
        <v>25</v>
      </c>
    </row>
    <row r="23" ht="15">
      <c r="A23" s="22" t="s">
        <v>34</v>
      </c>
    </row>
    <row r="24" ht="14.25">
      <c r="A24" s="11" t="s">
        <v>29</v>
      </c>
    </row>
    <row r="25" ht="14.25">
      <c r="A25" s="11" t="s">
        <v>30</v>
      </c>
    </row>
    <row r="26" ht="14.25">
      <c r="A26" s="11" t="s">
        <v>31</v>
      </c>
    </row>
    <row r="27" ht="14.25">
      <c r="A27" s="11" t="s">
        <v>32</v>
      </c>
    </row>
    <row r="28" ht="14.25">
      <c r="A28" s="11" t="s">
        <v>33</v>
      </c>
    </row>
    <row r="30" ht="14.25">
      <c r="A30" s="11"/>
    </row>
    <row r="31" spans="1:2" ht="12.75">
      <c r="A31" s="10"/>
      <c r="B31" s="10"/>
    </row>
    <row r="32" spans="1:2" ht="12.75">
      <c r="A32" s="10"/>
      <c r="B32" s="10"/>
    </row>
    <row r="33" spans="1:2" ht="12.75">
      <c r="A33" s="10"/>
      <c r="B33" s="10"/>
    </row>
  </sheetData>
  <sheetProtection/>
  <printOptions/>
  <pageMargins left="0.7" right="0.7" top="1.167401575" bottom="0.787401575" header="0.3" footer="0.3"/>
  <pageSetup horizontalDpi="600" verticalDpi="6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7"/>
  <sheetViews>
    <sheetView zoomScale="130" zoomScaleNormal="130" zoomScalePageLayoutView="0" workbookViewId="0" topLeftCell="B1">
      <pane ySplit="1" topLeftCell="A66" activePane="bottomLeft" state="frozen"/>
      <selection pane="topLeft" activeCell="A1" sqref="A1"/>
      <selection pane="bottomLeft" activeCell="O20" sqref="O20"/>
    </sheetView>
  </sheetViews>
  <sheetFormatPr defaultColWidth="9.140625" defaultRowHeight="12.75"/>
  <cols>
    <col min="1" max="1" width="5.28125" style="8" customWidth="1"/>
    <col min="2" max="2" width="13.421875" style="8" customWidth="1"/>
    <col min="3" max="3" width="4.421875" style="1" customWidth="1"/>
    <col min="4" max="6" width="0" style="1" hidden="1" customWidth="1"/>
    <col min="7" max="7" width="4.00390625" style="1" bestFit="1" customWidth="1"/>
    <col min="8" max="8" width="7.57421875" style="1" customWidth="1"/>
    <col min="9" max="10" width="5.140625" style="1" bestFit="1" customWidth="1"/>
    <col min="11" max="12" width="3.8515625" style="1" customWidth="1"/>
    <col min="13" max="13" width="24.8515625" style="9" customWidth="1"/>
    <col min="14" max="14" width="35.8515625" style="9" customWidth="1"/>
    <col min="15" max="15" width="10.421875" style="24" bestFit="1" customWidth="1"/>
    <col min="16" max="16" width="9.421875" style="24" bestFit="1" customWidth="1"/>
    <col min="17" max="17" width="9.140625" style="1" customWidth="1"/>
  </cols>
  <sheetData>
    <row r="1" spans="1:17" s="7" customFormat="1" ht="51" customHeight="1">
      <c r="A1" s="128" t="s">
        <v>6</v>
      </c>
      <c r="B1" s="128" t="s">
        <v>5</v>
      </c>
      <c r="C1" s="130" t="s">
        <v>7</v>
      </c>
      <c r="D1" s="129" t="s">
        <v>9</v>
      </c>
      <c r="E1" s="129" t="s">
        <v>10</v>
      </c>
      <c r="F1" s="129" t="s">
        <v>11</v>
      </c>
      <c r="G1" s="129" t="s">
        <v>0</v>
      </c>
      <c r="H1" s="129" t="s">
        <v>1</v>
      </c>
      <c r="I1" s="129" t="s">
        <v>27</v>
      </c>
      <c r="J1" s="129" t="s">
        <v>2</v>
      </c>
      <c r="K1" s="129" t="s">
        <v>3</v>
      </c>
      <c r="L1" s="129" t="s">
        <v>28</v>
      </c>
      <c r="M1" s="129" t="s">
        <v>4</v>
      </c>
      <c r="N1" s="129" t="s">
        <v>8</v>
      </c>
      <c r="O1" s="131" t="s">
        <v>99</v>
      </c>
      <c r="P1" s="131" t="s">
        <v>161</v>
      </c>
      <c r="Q1" s="131" t="s">
        <v>135</v>
      </c>
    </row>
    <row r="2" spans="1:17" ht="38.25">
      <c r="A2" s="13">
        <v>1</v>
      </c>
      <c r="B2" s="13" t="s">
        <v>36</v>
      </c>
      <c r="C2" s="14">
        <v>345</v>
      </c>
      <c r="D2" s="14"/>
      <c r="E2" s="14"/>
      <c r="F2" s="14"/>
      <c r="G2" s="14">
        <v>23</v>
      </c>
      <c r="H2" s="14">
        <v>5</v>
      </c>
      <c r="I2" s="14">
        <v>8</v>
      </c>
      <c r="J2" s="14">
        <v>3</v>
      </c>
      <c r="K2" s="14">
        <v>1</v>
      </c>
      <c r="L2" s="14">
        <v>5</v>
      </c>
      <c r="M2" s="15" t="s">
        <v>37</v>
      </c>
      <c r="N2" s="16" t="s">
        <v>38</v>
      </c>
      <c r="O2" s="23"/>
      <c r="P2" s="23" t="s">
        <v>159</v>
      </c>
      <c r="Q2" s="17" t="s">
        <v>136</v>
      </c>
    </row>
    <row r="3" spans="1:17" ht="38.25">
      <c r="A3" s="13">
        <v>2</v>
      </c>
      <c r="B3" s="13" t="s">
        <v>36</v>
      </c>
      <c r="C3" s="14">
        <v>314</v>
      </c>
      <c r="D3" s="14"/>
      <c r="E3" s="14"/>
      <c r="F3" s="14"/>
      <c r="G3" s="14">
        <v>20</v>
      </c>
      <c r="H3" s="14">
        <v>3</v>
      </c>
      <c r="I3" s="14">
        <v>4</v>
      </c>
      <c r="J3" s="25" t="s">
        <v>39</v>
      </c>
      <c r="K3" s="14">
        <v>3</v>
      </c>
      <c r="L3" s="14">
        <v>3</v>
      </c>
      <c r="M3" s="16" t="s">
        <v>40</v>
      </c>
      <c r="N3" s="16" t="s">
        <v>41</v>
      </c>
      <c r="O3" s="23"/>
      <c r="P3" s="23" t="s">
        <v>160</v>
      </c>
      <c r="Q3" s="17" t="s">
        <v>136</v>
      </c>
    </row>
    <row r="4" spans="1:17" ht="38.25">
      <c r="A4" s="13">
        <v>3</v>
      </c>
      <c r="B4" s="13" t="s">
        <v>36</v>
      </c>
      <c r="C4" s="14">
        <v>245</v>
      </c>
      <c r="D4" s="14"/>
      <c r="E4" s="14"/>
      <c r="F4" s="14"/>
      <c r="G4" s="14">
        <v>21</v>
      </c>
      <c r="H4" s="14">
        <v>2</v>
      </c>
      <c r="I4" s="14">
        <v>6</v>
      </c>
      <c r="J4" s="14">
        <v>2</v>
      </c>
      <c r="K4" s="14">
        <v>1</v>
      </c>
      <c r="L4" s="14">
        <v>4</v>
      </c>
      <c r="M4" s="16" t="s">
        <v>42</v>
      </c>
      <c r="N4" s="16" t="s">
        <v>41</v>
      </c>
      <c r="O4" s="23"/>
      <c r="P4" s="23" t="s">
        <v>160</v>
      </c>
      <c r="Q4" s="17" t="s">
        <v>136</v>
      </c>
    </row>
    <row r="5" spans="1:17" ht="12.75">
      <c r="A5" s="13">
        <v>4</v>
      </c>
      <c r="B5" s="13" t="s">
        <v>36</v>
      </c>
      <c r="C5" s="14">
        <v>312</v>
      </c>
      <c r="D5" s="14"/>
      <c r="E5" s="14"/>
      <c r="F5" s="14"/>
      <c r="G5" s="14">
        <v>22</v>
      </c>
      <c r="H5" s="14">
        <v>4</v>
      </c>
      <c r="I5" s="14">
        <v>6</v>
      </c>
      <c r="J5" s="14">
        <v>2</v>
      </c>
      <c r="K5" s="14">
        <v>1</v>
      </c>
      <c r="L5" s="14">
        <v>5</v>
      </c>
      <c r="M5" s="16"/>
      <c r="N5" s="16" t="s">
        <v>41</v>
      </c>
      <c r="O5" s="23"/>
      <c r="P5" s="23" t="s">
        <v>160</v>
      </c>
      <c r="Q5" s="17" t="s">
        <v>136</v>
      </c>
    </row>
    <row r="6" spans="1:17" ht="38.25">
      <c r="A6" s="13">
        <v>5</v>
      </c>
      <c r="B6" s="13" t="s">
        <v>36</v>
      </c>
      <c r="C6" s="14">
        <v>419</v>
      </c>
      <c r="D6" s="14"/>
      <c r="E6" s="14"/>
      <c r="F6" s="14"/>
      <c r="G6" s="14">
        <v>19</v>
      </c>
      <c r="H6" s="14">
        <v>6</v>
      </c>
      <c r="I6" s="14">
        <v>6</v>
      </c>
      <c r="J6" s="14">
        <v>4</v>
      </c>
      <c r="K6" s="14">
        <v>3</v>
      </c>
      <c r="L6" s="14">
        <v>2</v>
      </c>
      <c r="M6" s="16" t="s">
        <v>43</v>
      </c>
      <c r="N6" s="16" t="s">
        <v>100</v>
      </c>
      <c r="O6" s="23"/>
      <c r="P6" s="23" t="s">
        <v>159</v>
      </c>
      <c r="Q6" s="17" t="s">
        <v>136</v>
      </c>
    </row>
    <row r="7" spans="1:17" ht="12.75">
      <c r="A7" s="13">
        <v>6</v>
      </c>
      <c r="B7" s="13" t="s">
        <v>36</v>
      </c>
      <c r="C7" s="14">
        <v>370</v>
      </c>
      <c r="D7" s="14"/>
      <c r="E7" s="14"/>
      <c r="F7" s="14"/>
      <c r="G7" s="14">
        <v>22</v>
      </c>
      <c r="H7" s="14">
        <v>4</v>
      </c>
      <c r="I7" s="14">
        <v>8</v>
      </c>
      <c r="J7" s="14">
        <v>1</v>
      </c>
      <c r="K7" s="14">
        <v>1</v>
      </c>
      <c r="L7" s="14">
        <v>5</v>
      </c>
      <c r="M7" s="15" t="s">
        <v>44</v>
      </c>
      <c r="N7" s="16" t="s">
        <v>41</v>
      </c>
      <c r="O7" s="23"/>
      <c r="P7" s="23" t="s">
        <v>160</v>
      </c>
      <c r="Q7" s="17" t="s">
        <v>136</v>
      </c>
    </row>
    <row r="8" spans="1:17" ht="12.75">
      <c r="A8" s="13">
        <v>7</v>
      </c>
      <c r="B8" s="13" t="s">
        <v>45</v>
      </c>
      <c r="C8" s="14">
        <v>137</v>
      </c>
      <c r="D8" s="14"/>
      <c r="E8" s="14"/>
      <c r="F8" s="14"/>
      <c r="G8" s="14">
        <v>17</v>
      </c>
      <c r="H8" s="14">
        <v>3</v>
      </c>
      <c r="I8" s="14">
        <v>3</v>
      </c>
      <c r="J8" s="14">
        <v>1</v>
      </c>
      <c r="K8" s="14">
        <v>1</v>
      </c>
      <c r="L8" s="14">
        <v>4</v>
      </c>
      <c r="M8" s="15" t="s">
        <v>46</v>
      </c>
      <c r="N8" s="16"/>
      <c r="O8" s="23"/>
      <c r="P8" s="23"/>
      <c r="Q8" s="17" t="s">
        <v>136</v>
      </c>
    </row>
    <row r="9" spans="1:17" ht="38.25">
      <c r="A9" s="13">
        <v>8</v>
      </c>
      <c r="B9" s="13" t="s">
        <v>36</v>
      </c>
      <c r="C9" s="14">
        <v>360</v>
      </c>
      <c r="D9" s="14"/>
      <c r="E9" s="14"/>
      <c r="F9" s="14"/>
      <c r="G9" s="14">
        <v>18</v>
      </c>
      <c r="H9" s="14">
        <v>8</v>
      </c>
      <c r="I9" s="14">
        <v>6</v>
      </c>
      <c r="J9" s="14">
        <v>4</v>
      </c>
      <c r="K9" s="14">
        <v>3</v>
      </c>
      <c r="L9" s="14">
        <v>3</v>
      </c>
      <c r="M9" s="16" t="s">
        <v>47</v>
      </c>
      <c r="N9" s="16" t="s">
        <v>101</v>
      </c>
      <c r="O9" s="23"/>
      <c r="P9" s="23" t="s">
        <v>159</v>
      </c>
      <c r="Q9" s="17" t="s">
        <v>136</v>
      </c>
    </row>
    <row r="10" spans="1:17" ht="25.5">
      <c r="A10" s="13">
        <v>9</v>
      </c>
      <c r="B10" s="13" t="s">
        <v>36</v>
      </c>
      <c r="C10" s="14">
        <v>211</v>
      </c>
      <c r="D10" s="14"/>
      <c r="E10" s="14"/>
      <c r="F10" s="14"/>
      <c r="G10" s="14">
        <v>15</v>
      </c>
      <c r="H10" s="14">
        <v>5</v>
      </c>
      <c r="I10" s="14">
        <v>6</v>
      </c>
      <c r="J10" s="14">
        <v>1</v>
      </c>
      <c r="K10" s="14">
        <v>1</v>
      </c>
      <c r="L10" s="14">
        <v>4</v>
      </c>
      <c r="M10" s="16" t="s">
        <v>48</v>
      </c>
      <c r="N10" s="15"/>
      <c r="O10" s="23"/>
      <c r="P10" s="23"/>
      <c r="Q10" s="17" t="s">
        <v>136</v>
      </c>
    </row>
    <row r="11" spans="1:17" ht="25.5">
      <c r="A11" s="13">
        <v>10</v>
      </c>
      <c r="B11" s="13" t="s">
        <v>36</v>
      </c>
      <c r="C11" s="14">
        <v>394</v>
      </c>
      <c r="D11" s="14"/>
      <c r="E11" s="14"/>
      <c r="F11" s="14"/>
      <c r="G11" s="14">
        <v>18</v>
      </c>
      <c r="H11" s="14">
        <v>6</v>
      </c>
      <c r="I11" s="14">
        <v>10</v>
      </c>
      <c r="J11" s="14">
        <v>3</v>
      </c>
      <c r="K11" s="14">
        <v>2</v>
      </c>
      <c r="L11" s="14">
        <v>4</v>
      </c>
      <c r="M11" s="16" t="s">
        <v>51</v>
      </c>
      <c r="N11" s="16" t="s">
        <v>38</v>
      </c>
      <c r="O11" s="23"/>
      <c r="P11" s="23" t="s">
        <v>159</v>
      </c>
      <c r="Q11" s="17" t="s">
        <v>136</v>
      </c>
    </row>
    <row r="12" spans="1:17" ht="25.5">
      <c r="A12" s="13">
        <v>11</v>
      </c>
      <c r="B12" s="13" t="s">
        <v>36</v>
      </c>
      <c r="C12" s="14">
        <v>428</v>
      </c>
      <c r="D12" s="14"/>
      <c r="E12" s="14"/>
      <c r="F12" s="14"/>
      <c r="G12" s="14">
        <v>20</v>
      </c>
      <c r="H12" s="17">
        <v>5</v>
      </c>
      <c r="I12" s="17">
        <v>7</v>
      </c>
      <c r="J12" s="14">
        <v>4</v>
      </c>
      <c r="K12" s="14">
        <v>3</v>
      </c>
      <c r="L12" s="14">
        <v>3</v>
      </c>
      <c r="M12" s="16" t="s">
        <v>49</v>
      </c>
      <c r="N12" s="16" t="s">
        <v>41</v>
      </c>
      <c r="O12" s="23"/>
      <c r="P12" s="23" t="s">
        <v>160</v>
      </c>
      <c r="Q12" s="17" t="s">
        <v>136</v>
      </c>
    </row>
    <row r="13" spans="1:17" ht="38.25">
      <c r="A13" s="13">
        <v>12</v>
      </c>
      <c r="B13" s="13" t="s">
        <v>36</v>
      </c>
      <c r="C13" s="14">
        <v>455</v>
      </c>
      <c r="D13" s="14"/>
      <c r="E13" s="14"/>
      <c r="F13" s="14"/>
      <c r="G13" s="14">
        <v>22</v>
      </c>
      <c r="H13" s="14">
        <v>3</v>
      </c>
      <c r="I13" s="14">
        <v>8</v>
      </c>
      <c r="J13" s="17">
        <v>3</v>
      </c>
      <c r="K13" s="14">
        <v>2</v>
      </c>
      <c r="L13" s="14">
        <v>5</v>
      </c>
      <c r="M13" s="16" t="s">
        <v>82</v>
      </c>
      <c r="N13" s="16" t="s">
        <v>38</v>
      </c>
      <c r="O13" s="23"/>
      <c r="P13" s="23" t="s">
        <v>159</v>
      </c>
      <c r="Q13" s="17" t="s">
        <v>136</v>
      </c>
    </row>
    <row r="14" spans="1:17" ht="51">
      <c r="A14" s="13">
        <v>13</v>
      </c>
      <c r="B14" s="13" t="s">
        <v>36</v>
      </c>
      <c r="C14" s="14">
        <v>414</v>
      </c>
      <c r="D14" s="14"/>
      <c r="E14" s="14"/>
      <c r="F14" s="14"/>
      <c r="G14" s="14">
        <v>28</v>
      </c>
      <c r="H14" s="14">
        <v>4</v>
      </c>
      <c r="I14" s="14">
        <v>9</v>
      </c>
      <c r="J14" s="17" t="s">
        <v>39</v>
      </c>
      <c r="K14" s="14">
        <v>2</v>
      </c>
      <c r="L14" s="14">
        <v>4</v>
      </c>
      <c r="M14" s="16" t="s">
        <v>50</v>
      </c>
      <c r="N14" s="16" t="s">
        <v>102</v>
      </c>
      <c r="O14" s="23"/>
      <c r="P14" s="23" t="s">
        <v>159</v>
      </c>
      <c r="Q14" s="17" t="s">
        <v>136</v>
      </c>
    </row>
    <row r="15" spans="1:17" ht="38.25">
      <c r="A15" s="13">
        <v>14</v>
      </c>
      <c r="B15" s="13" t="s">
        <v>36</v>
      </c>
      <c r="C15" s="14">
        <v>384</v>
      </c>
      <c r="D15" s="14"/>
      <c r="E15" s="14"/>
      <c r="F15" s="14"/>
      <c r="G15" s="14">
        <v>25</v>
      </c>
      <c r="H15" s="14">
        <v>3</v>
      </c>
      <c r="I15" s="14">
        <v>8</v>
      </c>
      <c r="J15" s="14">
        <v>2</v>
      </c>
      <c r="K15" s="17">
        <v>2</v>
      </c>
      <c r="L15" s="17">
        <v>4</v>
      </c>
      <c r="M15" s="16" t="s">
        <v>52</v>
      </c>
      <c r="N15" s="16" t="s">
        <v>41</v>
      </c>
      <c r="O15" s="23"/>
      <c r="P15" s="23" t="s">
        <v>160</v>
      </c>
      <c r="Q15" s="17" t="s">
        <v>136</v>
      </c>
    </row>
    <row r="16" spans="1:17" ht="51">
      <c r="A16" s="13">
        <v>15</v>
      </c>
      <c r="B16" s="13" t="s">
        <v>36</v>
      </c>
      <c r="C16" s="14">
        <v>409</v>
      </c>
      <c r="D16" s="14"/>
      <c r="E16" s="14"/>
      <c r="F16" s="14"/>
      <c r="G16" s="14">
        <v>26</v>
      </c>
      <c r="H16" s="14">
        <v>6</v>
      </c>
      <c r="I16" s="14">
        <v>8</v>
      </c>
      <c r="J16" s="17" t="s">
        <v>53</v>
      </c>
      <c r="K16" s="14">
        <v>2</v>
      </c>
      <c r="L16" s="14">
        <v>5</v>
      </c>
      <c r="M16" s="16" t="s">
        <v>54</v>
      </c>
      <c r="N16" s="16" t="s">
        <v>153</v>
      </c>
      <c r="O16" s="23"/>
      <c r="P16" s="23" t="s">
        <v>159</v>
      </c>
      <c r="Q16" s="17" t="s">
        <v>136</v>
      </c>
    </row>
    <row r="17" spans="1:17" ht="25.5">
      <c r="A17" s="13">
        <v>16</v>
      </c>
      <c r="B17" s="13" t="s">
        <v>36</v>
      </c>
      <c r="C17" s="14">
        <v>255</v>
      </c>
      <c r="D17" s="14"/>
      <c r="E17" s="14"/>
      <c r="F17" s="14"/>
      <c r="G17" s="14">
        <v>26</v>
      </c>
      <c r="H17" s="14">
        <v>4</v>
      </c>
      <c r="I17" s="14">
        <v>8</v>
      </c>
      <c r="J17" s="14">
        <v>2</v>
      </c>
      <c r="K17" s="14">
        <v>2</v>
      </c>
      <c r="L17" s="14">
        <v>4</v>
      </c>
      <c r="M17" s="16" t="s">
        <v>55</v>
      </c>
      <c r="N17" s="16" t="s">
        <v>75</v>
      </c>
      <c r="O17" s="23"/>
      <c r="P17" s="23" t="s">
        <v>159</v>
      </c>
      <c r="Q17" s="17" t="s">
        <v>136</v>
      </c>
    </row>
    <row r="18" spans="1:17" ht="51">
      <c r="A18" s="13">
        <v>17</v>
      </c>
      <c r="B18" s="13" t="s">
        <v>36</v>
      </c>
      <c r="C18" s="14">
        <v>506</v>
      </c>
      <c r="D18" s="14"/>
      <c r="E18" s="14"/>
      <c r="F18" s="14"/>
      <c r="G18" s="14">
        <v>26</v>
      </c>
      <c r="H18" s="14">
        <v>7</v>
      </c>
      <c r="I18" s="14">
        <v>8</v>
      </c>
      <c r="J18" s="14">
        <v>4</v>
      </c>
      <c r="K18" s="14">
        <v>2</v>
      </c>
      <c r="L18" s="14">
        <v>4</v>
      </c>
      <c r="M18" s="16" t="s">
        <v>56</v>
      </c>
      <c r="N18" s="16" t="s">
        <v>38</v>
      </c>
      <c r="O18" s="23"/>
      <c r="P18" s="23" t="s">
        <v>159</v>
      </c>
      <c r="Q18" s="17" t="s">
        <v>136</v>
      </c>
    </row>
    <row r="19" spans="1:17" ht="25.5">
      <c r="A19" s="13">
        <v>18</v>
      </c>
      <c r="B19" s="13" t="s">
        <v>36</v>
      </c>
      <c r="C19" s="14">
        <v>435</v>
      </c>
      <c r="D19" s="14"/>
      <c r="E19" s="14"/>
      <c r="F19" s="14"/>
      <c r="G19" s="14">
        <v>26</v>
      </c>
      <c r="H19" s="14">
        <v>3</v>
      </c>
      <c r="I19" s="14">
        <v>10</v>
      </c>
      <c r="J19" s="14">
        <v>3</v>
      </c>
      <c r="K19" s="14">
        <v>2</v>
      </c>
      <c r="L19" s="14">
        <v>5</v>
      </c>
      <c r="M19" s="16" t="s">
        <v>57</v>
      </c>
      <c r="N19" s="16" t="s">
        <v>38</v>
      </c>
      <c r="O19" s="23"/>
      <c r="P19" s="23" t="s">
        <v>159</v>
      </c>
      <c r="Q19" s="17" t="s">
        <v>136</v>
      </c>
    </row>
    <row r="20" spans="1:17" ht="63.75">
      <c r="A20" s="13">
        <v>19</v>
      </c>
      <c r="B20" s="13" t="s">
        <v>36</v>
      </c>
      <c r="C20" s="14">
        <v>348</v>
      </c>
      <c r="D20" s="14"/>
      <c r="E20" s="14"/>
      <c r="F20" s="14"/>
      <c r="G20" s="14">
        <v>21</v>
      </c>
      <c r="H20" s="14">
        <v>4</v>
      </c>
      <c r="I20" s="14">
        <v>10</v>
      </c>
      <c r="J20" s="14" t="s">
        <v>39</v>
      </c>
      <c r="K20" s="14">
        <v>2</v>
      </c>
      <c r="L20" s="14">
        <v>4</v>
      </c>
      <c r="M20" s="16" t="s">
        <v>58</v>
      </c>
      <c r="N20" s="16" t="s">
        <v>156</v>
      </c>
      <c r="O20" s="23"/>
      <c r="P20" s="23" t="s">
        <v>159</v>
      </c>
      <c r="Q20" s="17" t="s">
        <v>136</v>
      </c>
    </row>
    <row r="21" spans="1:17" ht="12.75">
      <c r="A21" s="13">
        <v>20</v>
      </c>
      <c r="B21" s="13" t="s">
        <v>36</v>
      </c>
      <c r="C21" s="14">
        <v>559</v>
      </c>
      <c r="D21" s="14"/>
      <c r="E21" s="14"/>
      <c r="F21" s="14"/>
      <c r="G21" s="14">
        <v>28</v>
      </c>
      <c r="H21" s="14">
        <v>8</v>
      </c>
      <c r="I21" s="14">
        <v>14</v>
      </c>
      <c r="J21" s="17">
        <v>2</v>
      </c>
      <c r="K21" s="14">
        <v>1</v>
      </c>
      <c r="L21" s="14">
        <v>5</v>
      </c>
      <c r="M21" s="16" t="s">
        <v>59</v>
      </c>
      <c r="N21" s="16" t="s">
        <v>38</v>
      </c>
      <c r="O21" s="23"/>
      <c r="P21" s="23" t="s">
        <v>159</v>
      </c>
      <c r="Q21" s="17" t="s">
        <v>136</v>
      </c>
    </row>
    <row r="22" spans="1:17" ht="63.75">
      <c r="A22" s="13">
        <v>21</v>
      </c>
      <c r="B22" s="13" t="s">
        <v>36</v>
      </c>
      <c r="C22" s="14">
        <v>458</v>
      </c>
      <c r="D22" s="14"/>
      <c r="E22" s="14"/>
      <c r="F22" s="14"/>
      <c r="G22" s="14">
        <v>18</v>
      </c>
      <c r="H22" s="14">
        <v>3</v>
      </c>
      <c r="I22" s="14">
        <v>6</v>
      </c>
      <c r="J22" s="17" t="s">
        <v>39</v>
      </c>
      <c r="K22" s="14">
        <v>2</v>
      </c>
      <c r="L22" s="14">
        <v>4</v>
      </c>
      <c r="M22" s="16" t="s">
        <v>60</v>
      </c>
      <c r="N22" s="16" t="s">
        <v>155</v>
      </c>
      <c r="O22" s="23"/>
      <c r="P22" s="23" t="s">
        <v>159</v>
      </c>
      <c r="Q22" s="17" t="s">
        <v>136</v>
      </c>
    </row>
    <row r="23" spans="1:17" ht="12.75">
      <c r="A23" s="13">
        <v>22</v>
      </c>
      <c r="B23" s="13" t="s">
        <v>36</v>
      </c>
      <c r="C23" s="14">
        <v>235</v>
      </c>
      <c r="D23" s="14"/>
      <c r="E23" s="14"/>
      <c r="F23" s="14"/>
      <c r="G23" s="14">
        <v>18</v>
      </c>
      <c r="H23" s="14">
        <v>2</v>
      </c>
      <c r="I23" s="14">
        <v>6</v>
      </c>
      <c r="J23" s="14">
        <v>1</v>
      </c>
      <c r="K23" s="14">
        <v>1</v>
      </c>
      <c r="L23" s="14">
        <v>4</v>
      </c>
      <c r="M23" s="16" t="s">
        <v>46</v>
      </c>
      <c r="N23" s="16"/>
      <c r="O23" s="23"/>
      <c r="P23" s="23"/>
      <c r="Q23" s="17" t="s">
        <v>136</v>
      </c>
    </row>
    <row r="24" spans="1:17" ht="12.75">
      <c r="A24" s="13">
        <v>23</v>
      </c>
      <c r="B24" s="13" t="s">
        <v>36</v>
      </c>
      <c r="C24" s="14">
        <v>361</v>
      </c>
      <c r="D24" s="14"/>
      <c r="E24" s="14"/>
      <c r="F24" s="14"/>
      <c r="G24" s="14">
        <v>20</v>
      </c>
      <c r="H24" s="14">
        <v>2</v>
      </c>
      <c r="I24" s="14">
        <v>7</v>
      </c>
      <c r="J24" s="14">
        <v>2</v>
      </c>
      <c r="K24" s="14">
        <v>1</v>
      </c>
      <c r="L24" s="14">
        <v>4</v>
      </c>
      <c r="M24" s="16"/>
      <c r="N24" s="16" t="s">
        <v>41</v>
      </c>
      <c r="O24" s="23"/>
      <c r="P24" s="23" t="s">
        <v>160</v>
      </c>
      <c r="Q24" s="17" t="s">
        <v>136</v>
      </c>
    </row>
    <row r="25" spans="1:17" ht="51">
      <c r="A25" s="13">
        <v>24</v>
      </c>
      <c r="B25" s="13" t="s">
        <v>36</v>
      </c>
      <c r="C25" s="14">
        <v>480</v>
      </c>
      <c r="D25" s="14"/>
      <c r="E25" s="14"/>
      <c r="F25" s="14"/>
      <c r="G25" s="14">
        <v>26</v>
      </c>
      <c r="H25" s="14">
        <v>8</v>
      </c>
      <c r="I25" s="14">
        <v>10</v>
      </c>
      <c r="J25" s="17">
        <v>3</v>
      </c>
      <c r="K25" s="14">
        <v>2</v>
      </c>
      <c r="L25" s="14">
        <v>4</v>
      </c>
      <c r="M25" s="16" t="s">
        <v>61</v>
      </c>
      <c r="N25" s="16" t="s">
        <v>38</v>
      </c>
      <c r="O25" s="23"/>
      <c r="P25" s="23" t="s">
        <v>159</v>
      </c>
      <c r="Q25" s="17" t="s">
        <v>136</v>
      </c>
    </row>
    <row r="26" spans="1:17" ht="12.75">
      <c r="A26" s="13">
        <v>25</v>
      </c>
      <c r="B26" s="13" t="s">
        <v>36</v>
      </c>
      <c r="C26" s="14">
        <v>540</v>
      </c>
      <c r="D26" s="14"/>
      <c r="E26" s="14"/>
      <c r="F26" s="14"/>
      <c r="G26" s="14">
        <v>26</v>
      </c>
      <c r="H26" s="14">
        <v>7</v>
      </c>
      <c r="I26" s="14">
        <v>13</v>
      </c>
      <c r="J26" s="17" t="s">
        <v>53</v>
      </c>
      <c r="K26" s="14">
        <v>1</v>
      </c>
      <c r="L26" s="14">
        <v>5</v>
      </c>
      <c r="M26" s="16" t="s">
        <v>62</v>
      </c>
      <c r="N26" s="16" t="s">
        <v>38</v>
      </c>
      <c r="O26" s="23"/>
      <c r="P26" s="23" t="s">
        <v>159</v>
      </c>
      <c r="Q26" s="17" t="s">
        <v>136</v>
      </c>
    </row>
    <row r="27" spans="1:17" ht="12.75">
      <c r="A27" s="13">
        <v>26</v>
      </c>
      <c r="B27" s="13" t="s">
        <v>36</v>
      </c>
      <c r="C27" s="14">
        <v>358</v>
      </c>
      <c r="D27" s="14"/>
      <c r="E27" s="14"/>
      <c r="F27" s="14"/>
      <c r="G27" s="14">
        <v>21</v>
      </c>
      <c r="H27" s="14">
        <v>9</v>
      </c>
      <c r="I27" s="14">
        <v>10</v>
      </c>
      <c r="J27" s="14">
        <v>2</v>
      </c>
      <c r="K27" s="14" t="s">
        <v>53</v>
      </c>
      <c r="L27" s="14">
        <v>4</v>
      </c>
      <c r="M27" s="16" t="s">
        <v>59</v>
      </c>
      <c r="N27" s="16" t="s">
        <v>41</v>
      </c>
      <c r="O27" s="23"/>
      <c r="P27" s="23" t="s">
        <v>160</v>
      </c>
      <c r="Q27" s="17" t="s">
        <v>136</v>
      </c>
    </row>
    <row r="28" spans="1:17" ht="12.75">
      <c r="A28" s="13">
        <v>27</v>
      </c>
      <c r="B28" s="13" t="s">
        <v>36</v>
      </c>
      <c r="C28" s="14">
        <v>333</v>
      </c>
      <c r="D28" s="14"/>
      <c r="E28" s="14"/>
      <c r="F28" s="14"/>
      <c r="G28" s="14">
        <v>22</v>
      </c>
      <c r="H28" s="14">
        <v>10</v>
      </c>
      <c r="I28" s="14">
        <v>6</v>
      </c>
      <c r="J28" s="14">
        <v>2</v>
      </c>
      <c r="K28" s="14">
        <v>2</v>
      </c>
      <c r="L28" s="14">
        <v>4</v>
      </c>
      <c r="M28" s="16" t="s">
        <v>59</v>
      </c>
      <c r="N28" s="16" t="s">
        <v>41</v>
      </c>
      <c r="O28" s="23"/>
      <c r="P28" s="23" t="s">
        <v>160</v>
      </c>
      <c r="Q28" s="17" t="s">
        <v>136</v>
      </c>
    </row>
    <row r="29" spans="1:17" ht="25.5">
      <c r="A29" s="13">
        <v>28</v>
      </c>
      <c r="B29" s="13" t="s">
        <v>36</v>
      </c>
      <c r="C29" s="14">
        <v>352</v>
      </c>
      <c r="D29" s="14"/>
      <c r="E29" s="14"/>
      <c r="F29" s="14"/>
      <c r="G29" s="14">
        <v>22</v>
      </c>
      <c r="H29" s="14">
        <v>10</v>
      </c>
      <c r="I29" s="14">
        <v>6</v>
      </c>
      <c r="J29" s="14" t="s">
        <v>39</v>
      </c>
      <c r="K29" s="14">
        <v>3</v>
      </c>
      <c r="L29" s="14">
        <v>3</v>
      </c>
      <c r="M29" s="16" t="s">
        <v>51</v>
      </c>
      <c r="N29" s="16" t="s">
        <v>38</v>
      </c>
      <c r="O29" s="23"/>
      <c r="P29" s="23" t="s">
        <v>159</v>
      </c>
      <c r="Q29" s="17" t="s">
        <v>136</v>
      </c>
    </row>
    <row r="30" spans="1:17" ht="12.75">
      <c r="A30" s="13">
        <v>29</v>
      </c>
      <c r="B30" s="13" t="s">
        <v>36</v>
      </c>
      <c r="C30" s="14">
        <v>245</v>
      </c>
      <c r="D30" s="14"/>
      <c r="E30" s="14"/>
      <c r="F30" s="14"/>
      <c r="G30" s="14">
        <v>20</v>
      </c>
      <c r="H30" s="14">
        <v>7</v>
      </c>
      <c r="I30" s="14">
        <v>4</v>
      </c>
      <c r="J30" s="17">
        <v>1</v>
      </c>
      <c r="K30" s="14">
        <v>2</v>
      </c>
      <c r="L30" s="14">
        <v>4</v>
      </c>
      <c r="M30" s="16" t="s">
        <v>59</v>
      </c>
      <c r="N30" s="16" t="s">
        <v>41</v>
      </c>
      <c r="O30" s="23"/>
      <c r="P30" s="23" t="s">
        <v>162</v>
      </c>
      <c r="Q30" s="17" t="s">
        <v>136</v>
      </c>
    </row>
    <row r="31" spans="1:17" s="12" customFormat="1" ht="38.25">
      <c r="A31" s="19">
        <v>30</v>
      </c>
      <c r="B31" s="13" t="s">
        <v>36</v>
      </c>
      <c r="C31" s="20">
        <v>287</v>
      </c>
      <c r="D31" s="20"/>
      <c r="E31" s="20"/>
      <c r="F31" s="20"/>
      <c r="G31" s="20">
        <v>17</v>
      </c>
      <c r="H31" s="20">
        <v>6</v>
      </c>
      <c r="I31" s="20">
        <v>4</v>
      </c>
      <c r="J31" s="20">
        <v>2</v>
      </c>
      <c r="K31" s="20">
        <v>2</v>
      </c>
      <c r="L31" s="20">
        <v>3</v>
      </c>
      <c r="M31" s="16" t="s">
        <v>63</v>
      </c>
      <c r="N31" s="16" t="s">
        <v>41</v>
      </c>
      <c r="O31" s="23"/>
      <c r="P31" s="23" t="s">
        <v>160</v>
      </c>
      <c r="Q31" s="17" t="s">
        <v>136</v>
      </c>
    </row>
    <row r="32" spans="1:17" ht="25.5">
      <c r="A32" s="13">
        <v>31</v>
      </c>
      <c r="B32" s="13" t="s">
        <v>36</v>
      </c>
      <c r="C32" s="14">
        <v>355</v>
      </c>
      <c r="D32" s="14"/>
      <c r="E32" s="14"/>
      <c r="F32" s="14"/>
      <c r="G32" s="14">
        <v>23</v>
      </c>
      <c r="H32" s="14">
        <v>7</v>
      </c>
      <c r="I32" s="14">
        <v>6</v>
      </c>
      <c r="J32" s="14">
        <v>2</v>
      </c>
      <c r="K32" s="14">
        <v>2</v>
      </c>
      <c r="L32" s="14">
        <v>4</v>
      </c>
      <c r="M32" s="16" t="s">
        <v>55</v>
      </c>
      <c r="N32" s="16" t="s">
        <v>38</v>
      </c>
      <c r="O32" s="23"/>
      <c r="P32" s="23" t="s">
        <v>159</v>
      </c>
      <c r="Q32" s="17" t="s">
        <v>136</v>
      </c>
    </row>
    <row r="33" spans="1:17" ht="25.5">
      <c r="A33" s="13">
        <v>32</v>
      </c>
      <c r="B33" s="13" t="s">
        <v>36</v>
      </c>
      <c r="C33" s="14">
        <v>384</v>
      </c>
      <c r="D33" s="14"/>
      <c r="E33" s="14"/>
      <c r="F33" s="14"/>
      <c r="G33" s="14">
        <v>26</v>
      </c>
      <c r="H33" s="14">
        <v>6</v>
      </c>
      <c r="I33" s="14">
        <v>6</v>
      </c>
      <c r="J33" s="14">
        <v>3</v>
      </c>
      <c r="K33" s="17">
        <v>2</v>
      </c>
      <c r="L33" s="17">
        <v>4</v>
      </c>
      <c r="M33" s="15" t="s">
        <v>43</v>
      </c>
      <c r="N33" s="16" t="s">
        <v>38</v>
      </c>
      <c r="O33" s="23"/>
      <c r="P33" s="23" t="s">
        <v>159</v>
      </c>
      <c r="Q33" s="17" t="s">
        <v>136</v>
      </c>
    </row>
    <row r="34" spans="1:17" ht="12.75">
      <c r="A34" s="13">
        <v>33</v>
      </c>
      <c r="B34" s="13" t="s">
        <v>36</v>
      </c>
      <c r="C34" s="14">
        <v>164</v>
      </c>
      <c r="D34" s="14"/>
      <c r="E34" s="14"/>
      <c r="F34" s="14"/>
      <c r="G34" s="14">
        <v>12</v>
      </c>
      <c r="H34" s="14">
        <v>4</v>
      </c>
      <c r="I34" s="14">
        <v>4</v>
      </c>
      <c r="J34" s="14">
        <v>1</v>
      </c>
      <c r="K34" s="14">
        <v>1</v>
      </c>
      <c r="L34" s="14">
        <v>4</v>
      </c>
      <c r="M34" s="15"/>
      <c r="N34" s="16"/>
      <c r="O34" s="23"/>
      <c r="P34" s="23"/>
      <c r="Q34" s="17" t="s">
        <v>136</v>
      </c>
    </row>
    <row r="35" spans="1:17" ht="38.25">
      <c r="A35" s="13">
        <v>34</v>
      </c>
      <c r="B35" s="13" t="s">
        <v>36</v>
      </c>
      <c r="C35" s="14">
        <v>371</v>
      </c>
      <c r="D35" s="14"/>
      <c r="E35" s="14"/>
      <c r="F35" s="14"/>
      <c r="G35" s="14">
        <v>27</v>
      </c>
      <c r="H35" s="14">
        <v>6</v>
      </c>
      <c r="I35" s="14">
        <v>7</v>
      </c>
      <c r="J35" s="14">
        <v>4</v>
      </c>
      <c r="K35" s="14">
        <v>2</v>
      </c>
      <c r="L35" s="14">
        <v>3</v>
      </c>
      <c r="M35" s="16" t="s">
        <v>64</v>
      </c>
      <c r="N35" s="16" t="s">
        <v>154</v>
      </c>
      <c r="O35" s="23"/>
      <c r="P35" s="23" t="s">
        <v>159</v>
      </c>
      <c r="Q35" s="17" t="s">
        <v>136</v>
      </c>
    </row>
    <row r="36" spans="1:17" ht="51">
      <c r="A36" s="13">
        <v>35</v>
      </c>
      <c r="B36" s="13" t="s">
        <v>36</v>
      </c>
      <c r="C36" s="14">
        <v>355</v>
      </c>
      <c r="D36" s="14"/>
      <c r="E36" s="14"/>
      <c r="F36" s="14"/>
      <c r="G36" s="14">
        <v>19</v>
      </c>
      <c r="H36" s="14">
        <v>10</v>
      </c>
      <c r="I36" s="14">
        <v>3</v>
      </c>
      <c r="J36" s="26" t="s">
        <v>39</v>
      </c>
      <c r="K36" s="14">
        <v>3</v>
      </c>
      <c r="L36" s="14">
        <v>3</v>
      </c>
      <c r="M36" s="16" t="s">
        <v>65</v>
      </c>
      <c r="N36" s="16" t="s">
        <v>38</v>
      </c>
      <c r="O36" s="23"/>
      <c r="P36" s="23" t="s">
        <v>160</v>
      </c>
      <c r="Q36" s="17" t="s">
        <v>136</v>
      </c>
    </row>
    <row r="37" spans="1:17" ht="25.5">
      <c r="A37" s="13">
        <v>36</v>
      </c>
      <c r="B37" s="13" t="s">
        <v>36</v>
      </c>
      <c r="C37" s="14">
        <v>244</v>
      </c>
      <c r="D37" s="14"/>
      <c r="E37" s="14"/>
      <c r="F37" s="14"/>
      <c r="G37" s="14">
        <v>23</v>
      </c>
      <c r="H37" s="14">
        <v>5</v>
      </c>
      <c r="I37" s="14">
        <v>5</v>
      </c>
      <c r="J37" s="14">
        <v>2</v>
      </c>
      <c r="K37" s="14">
        <v>3</v>
      </c>
      <c r="L37" s="14">
        <v>4</v>
      </c>
      <c r="M37" s="16" t="s">
        <v>66</v>
      </c>
      <c r="N37" s="16" t="s">
        <v>80</v>
      </c>
      <c r="O37" s="23"/>
      <c r="P37" s="23" t="s">
        <v>159</v>
      </c>
      <c r="Q37" s="17" t="s">
        <v>136</v>
      </c>
    </row>
    <row r="38" spans="1:17" ht="38.25">
      <c r="A38" s="13">
        <v>37</v>
      </c>
      <c r="B38" s="13" t="s">
        <v>36</v>
      </c>
      <c r="C38" s="14">
        <v>375</v>
      </c>
      <c r="D38" s="14"/>
      <c r="E38" s="14"/>
      <c r="F38" s="14"/>
      <c r="G38" s="14">
        <v>22</v>
      </c>
      <c r="H38" s="14">
        <v>7</v>
      </c>
      <c r="I38" s="14">
        <v>7</v>
      </c>
      <c r="J38" s="14">
        <v>2</v>
      </c>
      <c r="K38" s="14">
        <v>1</v>
      </c>
      <c r="L38" s="14">
        <v>5</v>
      </c>
      <c r="M38" s="16" t="s">
        <v>67</v>
      </c>
      <c r="N38" s="16" t="s">
        <v>38</v>
      </c>
      <c r="O38" s="23"/>
      <c r="P38" s="23" t="s">
        <v>159</v>
      </c>
      <c r="Q38" s="17" t="s">
        <v>136</v>
      </c>
    </row>
    <row r="39" spans="1:17" ht="38.25">
      <c r="A39" s="13">
        <v>38</v>
      </c>
      <c r="B39" s="13" t="s">
        <v>36</v>
      </c>
      <c r="C39" s="14">
        <v>201</v>
      </c>
      <c r="D39" s="14"/>
      <c r="E39" s="14"/>
      <c r="F39" s="14"/>
      <c r="G39" s="14">
        <v>23</v>
      </c>
      <c r="H39" s="14">
        <v>6</v>
      </c>
      <c r="I39" s="14">
        <v>4</v>
      </c>
      <c r="J39" s="14">
        <v>2</v>
      </c>
      <c r="K39" s="14" t="s">
        <v>53</v>
      </c>
      <c r="L39" s="14">
        <v>4</v>
      </c>
      <c r="M39" s="16" t="s">
        <v>68</v>
      </c>
      <c r="N39" s="16" t="s">
        <v>41</v>
      </c>
      <c r="O39" s="23"/>
      <c r="P39" s="23" t="s">
        <v>160</v>
      </c>
      <c r="Q39" s="17" t="s">
        <v>136</v>
      </c>
    </row>
    <row r="40" spans="1:17" ht="38.25">
      <c r="A40" s="13">
        <v>39</v>
      </c>
      <c r="B40" s="13" t="s">
        <v>36</v>
      </c>
      <c r="C40" s="14">
        <v>220</v>
      </c>
      <c r="D40" s="14"/>
      <c r="E40" s="14"/>
      <c r="F40" s="14"/>
      <c r="G40" s="14">
        <v>18</v>
      </c>
      <c r="H40" s="14">
        <v>5</v>
      </c>
      <c r="I40" s="14">
        <v>4</v>
      </c>
      <c r="J40" s="14">
        <v>2</v>
      </c>
      <c r="K40" s="14">
        <v>3</v>
      </c>
      <c r="L40" s="14">
        <v>4</v>
      </c>
      <c r="M40" s="16" t="s">
        <v>68</v>
      </c>
      <c r="N40" s="16" t="s">
        <v>41</v>
      </c>
      <c r="O40" s="23"/>
      <c r="P40" s="23" t="s">
        <v>160</v>
      </c>
      <c r="Q40" s="17" t="s">
        <v>136</v>
      </c>
    </row>
    <row r="41" spans="1:17" ht="38.25">
      <c r="A41" s="13">
        <v>40</v>
      </c>
      <c r="B41" s="13" t="s">
        <v>36</v>
      </c>
      <c r="C41" s="14">
        <v>317</v>
      </c>
      <c r="D41" s="14"/>
      <c r="E41" s="14"/>
      <c r="F41" s="14"/>
      <c r="G41" s="14">
        <v>19</v>
      </c>
      <c r="H41" s="14">
        <v>7</v>
      </c>
      <c r="I41" s="14">
        <v>6</v>
      </c>
      <c r="J41" s="14">
        <v>2</v>
      </c>
      <c r="K41" s="14" t="s">
        <v>53</v>
      </c>
      <c r="L41" s="14">
        <v>4</v>
      </c>
      <c r="M41" s="16" t="s">
        <v>69</v>
      </c>
      <c r="N41" s="16" t="s">
        <v>38</v>
      </c>
      <c r="O41" s="23"/>
      <c r="P41" s="23" t="s">
        <v>159</v>
      </c>
      <c r="Q41" s="17" t="s">
        <v>136</v>
      </c>
    </row>
    <row r="42" spans="1:17" ht="25.5">
      <c r="A42" s="13">
        <v>41</v>
      </c>
      <c r="B42" s="13" t="s">
        <v>36</v>
      </c>
      <c r="C42" s="14">
        <v>205</v>
      </c>
      <c r="D42" s="14"/>
      <c r="E42" s="14"/>
      <c r="F42" s="14"/>
      <c r="G42" s="14">
        <v>8</v>
      </c>
      <c r="H42" s="14">
        <v>3</v>
      </c>
      <c r="I42" s="14">
        <v>2</v>
      </c>
      <c r="J42" s="14">
        <v>4</v>
      </c>
      <c r="K42" s="14">
        <v>4</v>
      </c>
      <c r="L42" s="14">
        <v>2</v>
      </c>
      <c r="M42" s="16" t="s">
        <v>70</v>
      </c>
      <c r="N42" s="16" t="s">
        <v>71</v>
      </c>
      <c r="O42" s="23"/>
      <c r="P42" s="23"/>
      <c r="Q42" s="17" t="s">
        <v>136</v>
      </c>
    </row>
    <row r="43" spans="1:17" ht="12.75">
      <c r="A43" s="13">
        <v>42</v>
      </c>
      <c r="B43" s="13" t="s">
        <v>36</v>
      </c>
      <c r="C43" s="14">
        <v>330</v>
      </c>
      <c r="D43" s="14"/>
      <c r="E43" s="14"/>
      <c r="F43" s="14"/>
      <c r="G43" s="14">
        <v>24</v>
      </c>
      <c r="H43" s="14">
        <v>2</v>
      </c>
      <c r="I43" s="14">
        <v>5</v>
      </c>
      <c r="J43" s="14">
        <v>2</v>
      </c>
      <c r="K43" s="14">
        <v>1</v>
      </c>
      <c r="L43" s="14">
        <v>5</v>
      </c>
      <c r="M43" s="16" t="s">
        <v>72</v>
      </c>
      <c r="N43" s="16" t="s">
        <v>41</v>
      </c>
      <c r="O43" s="23"/>
      <c r="P43" s="23" t="s">
        <v>160</v>
      </c>
      <c r="Q43" s="17" t="s">
        <v>136</v>
      </c>
    </row>
    <row r="44" spans="1:17" ht="25.5">
      <c r="A44" s="13">
        <v>43</v>
      </c>
      <c r="B44" s="13" t="s">
        <v>36</v>
      </c>
      <c r="C44" s="14">
        <v>227</v>
      </c>
      <c r="D44" s="14"/>
      <c r="E44" s="14"/>
      <c r="F44" s="14"/>
      <c r="G44" s="14">
        <v>20</v>
      </c>
      <c r="H44" s="14">
        <v>4</v>
      </c>
      <c r="I44" s="14">
        <v>5</v>
      </c>
      <c r="J44" s="14">
        <v>2</v>
      </c>
      <c r="K44" s="14">
        <v>2</v>
      </c>
      <c r="L44" s="14">
        <v>4</v>
      </c>
      <c r="M44" s="16" t="s">
        <v>55</v>
      </c>
      <c r="N44" s="16" t="s">
        <v>41</v>
      </c>
      <c r="O44" s="23"/>
      <c r="P44" s="23" t="s">
        <v>160</v>
      </c>
      <c r="Q44" s="17" t="s">
        <v>136</v>
      </c>
    </row>
    <row r="45" spans="1:17" ht="25.5">
      <c r="A45" s="13">
        <v>44</v>
      </c>
      <c r="B45" s="13" t="s">
        <v>36</v>
      </c>
      <c r="C45" s="14">
        <v>315</v>
      </c>
      <c r="D45" s="14"/>
      <c r="E45" s="14"/>
      <c r="F45" s="14"/>
      <c r="G45" s="14">
        <v>23</v>
      </c>
      <c r="H45" s="14">
        <v>5</v>
      </c>
      <c r="I45" s="14">
        <v>7</v>
      </c>
      <c r="J45" s="17">
        <v>2</v>
      </c>
      <c r="K45" s="14">
        <v>2</v>
      </c>
      <c r="L45" s="14">
        <v>5</v>
      </c>
      <c r="M45" s="16" t="s">
        <v>73</v>
      </c>
      <c r="N45" s="16" t="s">
        <v>41</v>
      </c>
      <c r="O45" s="23"/>
      <c r="P45" s="23" t="s">
        <v>159</v>
      </c>
      <c r="Q45" s="17" t="s">
        <v>136</v>
      </c>
    </row>
    <row r="46" spans="1:17" ht="25.5">
      <c r="A46" s="13">
        <v>45</v>
      </c>
      <c r="B46" s="13" t="s">
        <v>36</v>
      </c>
      <c r="C46" s="14">
        <v>298</v>
      </c>
      <c r="D46" s="14"/>
      <c r="E46" s="14"/>
      <c r="F46" s="14"/>
      <c r="G46" s="14">
        <v>22</v>
      </c>
      <c r="H46" s="14">
        <v>7</v>
      </c>
      <c r="I46" s="14">
        <v>5</v>
      </c>
      <c r="J46" s="14">
        <v>2</v>
      </c>
      <c r="K46" s="14">
        <v>2</v>
      </c>
      <c r="L46" s="14">
        <v>5</v>
      </c>
      <c r="M46" s="16" t="s">
        <v>74</v>
      </c>
      <c r="N46" s="16" t="s">
        <v>75</v>
      </c>
      <c r="O46" s="23"/>
      <c r="P46" s="23" t="s">
        <v>159</v>
      </c>
      <c r="Q46" s="17" t="s">
        <v>136</v>
      </c>
    </row>
    <row r="47" spans="1:17" ht="51">
      <c r="A47" s="13">
        <v>46</v>
      </c>
      <c r="B47" s="13" t="s">
        <v>36</v>
      </c>
      <c r="C47" s="14">
        <v>305</v>
      </c>
      <c r="D47" s="14"/>
      <c r="E47" s="14"/>
      <c r="F47" s="14"/>
      <c r="G47" s="14">
        <v>24</v>
      </c>
      <c r="H47" s="14">
        <v>5</v>
      </c>
      <c r="I47" s="14">
        <v>5</v>
      </c>
      <c r="J47" s="14">
        <v>3</v>
      </c>
      <c r="K47" s="14">
        <v>2</v>
      </c>
      <c r="L47" s="14">
        <v>4</v>
      </c>
      <c r="M47" s="16" t="s">
        <v>76</v>
      </c>
      <c r="N47" s="16" t="s">
        <v>75</v>
      </c>
      <c r="O47" s="23"/>
      <c r="P47" s="23" t="s">
        <v>159</v>
      </c>
      <c r="Q47" s="17" t="s">
        <v>136</v>
      </c>
    </row>
    <row r="48" spans="1:17" ht="25.5">
      <c r="A48" s="13">
        <v>47</v>
      </c>
      <c r="B48" s="13" t="s">
        <v>36</v>
      </c>
      <c r="C48" s="14">
        <v>217</v>
      </c>
      <c r="D48" s="14"/>
      <c r="E48" s="14"/>
      <c r="F48" s="14"/>
      <c r="G48" s="14">
        <v>23</v>
      </c>
      <c r="H48" s="14">
        <v>5</v>
      </c>
      <c r="I48" s="14">
        <v>5</v>
      </c>
      <c r="J48" s="14">
        <v>2</v>
      </c>
      <c r="K48" s="14">
        <v>2</v>
      </c>
      <c r="L48" s="14">
        <v>4</v>
      </c>
      <c r="M48" s="16" t="s">
        <v>77</v>
      </c>
      <c r="N48" s="16" t="s">
        <v>78</v>
      </c>
      <c r="O48" s="23"/>
      <c r="P48" s="23" t="s">
        <v>159</v>
      </c>
      <c r="Q48" s="17" t="s">
        <v>136</v>
      </c>
    </row>
    <row r="49" spans="1:17" ht="12.75">
      <c r="A49" s="13">
        <v>48</v>
      </c>
      <c r="B49" s="13" t="s">
        <v>36</v>
      </c>
      <c r="C49" s="14">
        <v>310</v>
      </c>
      <c r="D49" s="14"/>
      <c r="E49" s="14"/>
      <c r="F49" s="14"/>
      <c r="G49" s="14">
        <v>27</v>
      </c>
      <c r="H49" s="14">
        <v>7</v>
      </c>
      <c r="I49" s="14">
        <v>8</v>
      </c>
      <c r="J49" s="14">
        <v>2</v>
      </c>
      <c r="K49" s="14">
        <v>2</v>
      </c>
      <c r="L49" s="14">
        <v>5</v>
      </c>
      <c r="M49" s="16"/>
      <c r="N49" s="16" t="s">
        <v>41</v>
      </c>
      <c r="O49" s="23"/>
      <c r="P49" s="23" t="s">
        <v>160</v>
      </c>
      <c r="Q49" s="17" t="s">
        <v>136</v>
      </c>
    </row>
    <row r="50" spans="1:17" ht="38.25">
      <c r="A50" s="13">
        <v>49</v>
      </c>
      <c r="B50" s="13" t="s">
        <v>36</v>
      </c>
      <c r="C50" s="14">
        <v>205</v>
      </c>
      <c r="D50" s="14"/>
      <c r="E50" s="14"/>
      <c r="F50" s="14"/>
      <c r="G50" s="14">
        <v>18</v>
      </c>
      <c r="H50" s="14">
        <v>4</v>
      </c>
      <c r="I50" s="14">
        <v>4</v>
      </c>
      <c r="J50" s="14">
        <v>2</v>
      </c>
      <c r="K50" s="14">
        <v>2</v>
      </c>
      <c r="L50" s="14">
        <v>4</v>
      </c>
      <c r="M50" s="16" t="s">
        <v>79</v>
      </c>
      <c r="N50" s="16" t="s">
        <v>80</v>
      </c>
      <c r="O50" s="23"/>
      <c r="P50" s="23" t="s">
        <v>160</v>
      </c>
      <c r="Q50" s="17" t="s">
        <v>136</v>
      </c>
    </row>
    <row r="51" spans="1:17" ht="25.5">
      <c r="A51" s="13">
        <v>50</v>
      </c>
      <c r="B51" s="13" t="s">
        <v>36</v>
      </c>
      <c r="C51" s="14">
        <v>230</v>
      </c>
      <c r="D51" s="14"/>
      <c r="E51" s="14"/>
      <c r="F51" s="14"/>
      <c r="G51" s="14">
        <v>20</v>
      </c>
      <c r="H51" s="14">
        <v>6</v>
      </c>
      <c r="I51" s="14">
        <v>4</v>
      </c>
      <c r="J51" s="14">
        <v>4</v>
      </c>
      <c r="K51" s="14">
        <v>3</v>
      </c>
      <c r="L51" s="14">
        <v>2</v>
      </c>
      <c r="M51" s="16" t="s">
        <v>81</v>
      </c>
      <c r="N51" s="16" t="s">
        <v>71</v>
      </c>
      <c r="O51" s="23"/>
      <c r="P51" s="23"/>
      <c r="Q51" s="17" t="s">
        <v>136</v>
      </c>
    </row>
    <row r="52" spans="1:17" ht="38.25">
      <c r="A52" s="13">
        <v>51</v>
      </c>
      <c r="B52" s="13" t="s">
        <v>36</v>
      </c>
      <c r="C52" s="14">
        <v>282</v>
      </c>
      <c r="D52" s="14"/>
      <c r="E52" s="14"/>
      <c r="F52" s="14"/>
      <c r="G52" s="14">
        <v>22</v>
      </c>
      <c r="H52" s="14">
        <v>6</v>
      </c>
      <c r="I52" s="14">
        <v>5</v>
      </c>
      <c r="J52" s="14">
        <v>2</v>
      </c>
      <c r="K52" s="14">
        <v>1</v>
      </c>
      <c r="L52" s="14">
        <v>5</v>
      </c>
      <c r="M52" s="16" t="s">
        <v>83</v>
      </c>
      <c r="N52" s="16" t="s">
        <v>38</v>
      </c>
      <c r="O52" s="23"/>
      <c r="P52" s="23" t="s">
        <v>159</v>
      </c>
      <c r="Q52" s="17" t="s">
        <v>136</v>
      </c>
    </row>
    <row r="53" spans="1:17" ht="12.75">
      <c r="A53" s="13">
        <v>52</v>
      </c>
      <c r="B53" s="13" t="s">
        <v>36</v>
      </c>
      <c r="C53" s="14">
        <v>396</v>
      </c>
      <c r="D53" s="14"/>
      <c r="E53" s="14"/>
      <c r="F53" s="14"/>
      <c r="G53" s="14">
        <v>24</v>
      </c>
      <c r="H53" s="14">
        <v>6</v>
      </c>
      <c r="I53" s="14">
        <v>6</v>
      </c>
      <c r="J53" s="14">
        <v>3</v>
      </c>
      <c r="K53" s="14">
        <v>2</v>
      </c>
      <c r="L53" s="14">
        <v>5</v>
      </c>
      <c r="M53" s="16" t="s">
        <v>84</v>
      </c>
      <c r="N53" s="16" t="s">
        <v>38</v>
      </c>
      <c r="O53" s="23"/>
      <c r="P53" s="23" t="s">
        <v>159</v>
      </c>
      <c r="Q53" s="17" t="s">
        <v>136</v>
      </c>
    </row>
    <row r="54" spans="1:17" ht="16.5">
      <c r="A54" s="13">
        <v>53</v>
      </c>
      <c r="B54" s="13" t="s">
        <v>36</v>
      </c>
      <c r="C54" s="14">
        <v>284</v>
      </c>
      <c r="D54" s="14"/>
      <c r="E54" s="14"/>
      <c r="F54" s="14"/>
      <c r="G54" s="14">
        <v>25</v>
      </c>
      <c r="H54" s="14">
        <v>7</v>
      </c>
      <c r="I54" s="14">
        <v>5</v>
      </c>
      <c r="J54" s="14">
        <v>2</v>
      </c>
      <c r="K54" s="14">
        <v>1</v>
      </c>
      <c r="L54" s="14">
        <v>5</v>
      </c>
      <c r="M54" s="16" t="s">
        <v>85</v>
      </c>
      <c r="N54" s="16" t="s">
        <v>38</v>
      </c>
      <c r="O54" s="23"/>
      <c r="P54" s="23" t="s">
        <v>159</v>
      </c>
      <c r="Q54" s="17" t="s">
        <v>136</v>
      </c>
    </row>
    <row r="55" spans="1:17" ht="12.75">
      <c r="A55" s="13">
        <v>54</v>
      </c>
      <c r="B55" s="13" t="s">
        <v>36</v>
      </c>
      <c r="C55" s="14">
        <v>300</v>
      </c>
      <c r="D55" s="14"/>
      <c r="E55" s="14"/>
      <c r="F55" s="14"/>
      <c r="G55" s="14">
        <v>20</v>
      </c>
      <c r="H55" s="14">
        <v>7</v>
      </c>
      <c r="I55" s="14">
        <v>8</v>
      </c>
      <c r="J55" s="17" t="s">
        <v>53</v>
      </c>
      <c r="K55" s="14">
        <v>2</v>
      </c>
      <c r="L55" s="14">
        <v>5</v>
      </c>
      <c r="M55" s="16" t="s">
        <v>62</v>
      </c>
      <c r="N55" s="16" t="s">
        <v>41</v>
      </c>
      <c r="O55" s="23"/>
      <c r="P55" s="23" t="s">
        <v>160</v>
      </c>
      <c r="Q55" s="17" t="s">
        <v>136</v>
      </c>
    </row>
    <row r="56" spans="1:17" ht="38.25">
      <c r="A56" s="13">
        <v>55</v>
      </c>
      <c r="B56" s="13" t="s">
        <v>36</v>
      </c>
      <c r="C56" s="14">
        <v>224</v>
      </c>
      <c r="D56" s="14"/>
      <c r="E56" s="14"/>
      <c r="F56" s="14"/>
      <c r="G56" s="14">
        <v>15</v>
      </c>
      <c r="H56" s="14">
        <v>4</v>
      </c>
      <c r="I56" s="14">
        <v>5</v>
      </c>
      <c r="J56" s="17" t="s">
        <v>53</v>
      </c>
      <c r="K56" s="14">
        <v>1</v>
      </c>
      <c r="L56" s="14">
        <v>4</v>
      </c>
      <c r="M56" s="16" t="s">
        <v>69</v>
      </c>
      <c r="N56" s="16" t="s">
        <v>41</v>
      </c>
      <c r="O56" s="23"/>
      <c r="P56" s="23" t="s">
        <v>160</v>
      </c>
      <c r="Q56" s="17" t="s">
        <v>136</v>
      </c>
    </row>
    <row r="57" spans="1:17" ht="25.5">
      <c r="A57" s="13">
        <v>56</v>
      </c>
      <c r="B57" s="13" t="s">
        <v>36</v>
      </c>
      <c r="C57" s="14">
        <v>172</v>
      </c>
      <c r="D57" s="14"/>
      <c r="E57" s="14"/>
      <c r="F57" s="14"/>
      <c r="G57" s="14">
        <v>10</v>
      </c>
      <c r="H57" s="14">
        <v>3</v>
      </c>
      <c r="I57" s="14">
        <v>4</v>
      </c>
      <c r="J57" s="14">
        <v>2</v>
      </c>
      <c r="K57" s="14">
        <v>2</v>
      </c>
      <c r="L57" s="14">
        <v>3</v>
      </c>
      <c r="M57" s="16" t="s">
        <v>55</v>
      </c>
      <c r="N57" s="16" t="s">
        <v>41</v>
      </c>
      <c r="O57" s="23"/>
      <c r="P57" s="23" t="s">
        <v>160</v>
      </c>
      <c r="Q57" s="17" t="s">
        <v>136</v>
      </c>
    </row>
    <row r="58" spans="1:17" ht="12.75">
      <c r="A58" s="13">
        <v>57</v>
      </c>
      <c r="B58" s="13" t="s">
        <v>36</v>
      </c>
      <c r="C58" s="14">
        <v>323</v>
      </c>
      <c r="D58" s="14"/>
      <c r="E58" s="14"/>
      <c r="F58" s="14"/>
      <c r="G58" s="14">
        <v>22</v>
      </c>
      <c r="H58" s="14">
        <v>6</v>
      </c>
      <c r="I58" s="14">
        <v>8</v>
      </c>
      <c r="J58" s="14">
        <v>3</v>
      </c>
      <c r="K58" s="17" t="s">
        <v>53</v>
      </c>
      <c r="L58" s="14">
        <v>5</v>
      </c>
      <c r="M58" s="16" t="s">
        <v>86</v>
      </c>
      <c r="N58" s="16" t="s">
        <v>41</v>
      </c>
      <c r="O58" s="23"/>
      <c r="P58" s="23" t="s">
        <v>159</v>
      </c>
      <c r="Q58" s="17" t="s">
        <v>136</v>
      </c>
    </row>
    <row r="59" spans="1:17" ht="25.5">
      <c r="A59" s="13">
        <v>58</v>
      </c>
      <c r="B59" s="13" t="s">
        <v>36</v>
      </c>
      <c r="C59" s="14">
        <v>364</v>
      </c>
      <c r="D59" s="14"/>
      <c r="E59" s="14"/>
      <c r="F59" s="14"/>
      <c r="G59" s="14">
        <v>28</v>
      </c>
      <c r="H59" s="14">
        <v>4</v>
      </c>
      <c r="I59" s="14">
        <v>12</v>
      </c>
      <c r="J59" s="17" t="s">
        <v>87</v>
      </c>
      <c r="K59" s="14">
        <v>1</v>
      </c>
      <c r="L59" s="14">
        <v>5</v>
      </c>
      <c r="M59" s="16" t="s">
        <v>55</v>
      </c>
      <c r="N59" s="16" t="s">
        <v>38</v>
      </c>
      <c r="O59" s="23"/>
      <c r="P59" s="23" t="s">
        <v>159</v>
      </c>
      <c r="Q59" s="17" t="s">
        <v>137</v>
      </c>
    </row>
    <row r="60" spans="1:17" ht="25.5">
      <c r="A60" s="13">
        <v>59</v>
      </c>
      <c r="B60" s="13" t="s">
        <v>36</v>
      </c>
      <c r="C60" s="14">
        <v>414</v>
      </c>
      <c r="D60" s="14"/>
      <c r="E60" s="14"/>
      <c r="F60" s="14"/>
      <c r="G60" s="14">
        <v>28</v>
      </c>
      <c r="H60" s="14">
        <v>1</v>
      </c>
      <c r="I60" s="14">
        <v>10</v>
      </c>
      <c r="J60" s="17">
        <v>2</v>
      </c>
      <c r="K60" s="14">
        <v>2</v>
      </c>
      <c r="L60" s="14">
        <v>5</v>
      </c>
      <c r="M60" s="16" t="s">
        <v>89</v>
      </c>
      <c r="N60" s="16" t="s">
        <v>41</v>
      </c>
      <c r="O60" s="23"/>
      <c r="P60" s="23" t="s">
        <v>159</v>
      </c>
      <c r="Q60" s="17" t="s">
        <v>138</v>
      </c>
    </row>
    <row r="61" spans="1:17" ht="12.75">
      <c r="A61" s="13">
        <v>60</v>
      </c>
      <c r="B61" s="13" t="s">
        <v>36</v>
      </c>
      <c r="C61" s="14">
        <v>280</v>
      </c>
      <c r="D61" s="14"/>
      <c r="E61" s="14"/>
      <c r="F61" s="14"/>
      <c r="G61" s="14">
        <v>20</v>
      </c>
      <c r="H61" s="17">
        <v>15</v>
      </c>
      <c r="I61" s="14">
        <v>5</v>
      </c>
      <c r="J61" s="17">
        <v>2</v>
      </c>
      <c r="K61" s="14">
        <v>2</v>
      </c>
      <c r="L61" s="14">
        <v>4</v>
      </c>
      <c r="M61" s="16" t="s">
        <v>88</v>
      </c>
      <c r="N61" s="16" t="s">
        <v>75</v>
      </c>
      <c r="O61" s="23"/>
      <c r="P61" s="23" t="s">
        <v>160</v>
      </c>
      <c r="Q61" s="17" t="s">
        <v>138</v>
      </c>
    </row>
    <row r="62" spans="1:17" ht="25.5">
      <c r="A62" s="13">
        <v>61</v>
      </c>
      <c r="B62" s="13" t="s">
        <v>36</v>
      </c>
      <c r="C62" s="14">
        <v>336</v>
      </c>
      <c r="D62" s="14"/>
      <c r="E62" s="14"/>
      <c r="F62" s="14"/>
      <c r="G62" s="14">
        <v>27</v>
      </c>
      <c r="H62" s="14">
        <v>3</v>
      </c>
      <c r="I62" s="14">
        <v>7</v>
      </c>
      <c r="J62" s="14">
        <v>2</v>
      </c>
      <c r="K62" s="14">
        <v>1</v>
      </c>
      <c r="L62" s="14">
        <v>5</v>
      </c>
      <c r="M62" s="16" t="s">
        <v>89</v>
      </c>
      <c r="N62" s="16" t="s">
        <v>41</v>
      </c>
      <c r="O62" s="23"/>
      <c r="P62" s="23" t="s">
        <v>159</v>
      </c>
      <c r="Q62" s="17" t="s">
        <v>138</v>
      </c>
    </row>
    <row r="63" spans="1:17" ht="12.75">
      <c r="A63" s="13">
        <v>62</v>
      </c>
      <c r="B63" s="13" t="s">
        <v>36</v>
      </c>
      <c r="C63" s="14">
        <v>328</v>
      </c>
      <c r="D63" s="14"/>
      <c r="E63" s="14"/>
      <c r="F63" s="14"/>
      <c r="G63" s="14">
        <v>23</v>
      </c>
      <c r="H63" s="14">
        <v>3</v>
      </c>
      <c r="I63" s="14">
        <v>6</v>
      </c>
      <c r="J63" s="14">
        <v>2</v>
      </c>
      <c r="K63" s="14">
        <v>2</v>
      </c>
      <c r="L63" s="14">
        <v>5</v>
      </c>
      <c r="M63" s="16" t="s">
        <v>90</v>
      </c>
      <c r="N63" s="16" t="s">
        <v>38</v>
      </c>
      <c r="O63" s="23"/>
      <c r="P63" s="23" t="s">
        <v>159</v>
      </c>
      <c r="Q63" s="17" t="s">
        <v>138</v>
      </c>
    </row>
    <row r="64" spans="1:17" ht="25.5">
      <c r="A64" s="13">
        <v>63</v>
      </c>
      <c r="B64" s="13" t="s">
        <v>36</v>
      </c>
      <c r="C64" s="14">
        <v>330</v>
      </c>
      <c r="D64" s="14"/>
      <c r="E64" s="14"/>
      <c r="F64" s="14"/>
      <c r="G64" s="14">
        <v>21</v>
      </c>
      <c r="H64" s="14">
        <v>7</v>
      </c>
      <c r="I64" s="14">
        <v>5</v>
      </c>
      <c r="J64" s="17" t="s">
        <v>39</v>
      </c>
      <c r="K64" s="14">
        <v>3</v>
      </c>
      <c r="L64" s="14">
        <v>3</v>
      </c>
      <c r="M64" s="16" t="s">
        <v>91</v>
      </c>
      <c r="N64" s="16" t="s">
        <v>38</v>
      </c>
      <c r="O64" s="23"/>
      <c r="P64" s="23" t="s">
        <v>159</v>
      </c>
      <c r="Q64" s="17" t="s">
        <v>138</v>
      </c>
    </row>
    <row r="65" spans="1:17" ht="25.5">
      <c r="A65" s="13">
        <v>64</v>
      </c>
      <c r="B65" s="13" t="s">
        <v>36</v>
      </c>
      <c r="C65" s="14">
        <v>212</v>
      </c>
      <c r="D65" s="14"/>
      <c r="E65" s="14"/>
      <c r="F65" s="14"/>
      <c r="G65" s="14">
        <v>17</v>
      </c>
      <c r="H65" s="14">
        <v>2</v>
      </c>
      <c r="I65" s="14">
        <v>6</v>
      </c>
      <c r="J65" s="14">
        <v>3</v>
      </c>
      <c r="K65" s="14">
        <v>3</v>
      </c>
      <c r="L65" s="14">
        <v>3</v>
      </c>
      <c r="M65" s="16" t="s">
        <v>92</v>
      </c>
      <c r="N65" s="16" t="s">
        <v>41</v>
      </c>
      <c r="O65" s="23"/>
      <c r="P65" s="23" t="s">
        <v>160</v>
      </c>
      <c r="Q65" s="17" t="s">
        <v>138</v>
      </c>
    </row>
    <row r="66" spans="1:17" ht="25.5">
      <c r="A66" s="13">
        <v>65</v>
      </c>
      <c r="B66" s="13" t="s">
        <v>36</v>
      </c>
      <c r="C66" s="14">
        <v>317</v>
      </c>
      <c r="D66" s="14"/>
      <c r="E66" s="14"/>
      <c r="F66" s="14"/>
      <c r="G66" s="14">
        <v>22</v>
      </c>
      <c r="H66" s="14">
        <v>4</v>
      </c>
      <c r="I66" s="14">
        <v>7</v>
      </c>
      <c r="J66" s="17" t="s">
        <v>39</v>
      </c>
      <c r="K66" s="14">
        <v>3</v>
      </c>
      <c r="L66" s="14">
        <v>3</v>
      </c>
      <c r="M66" s="16" t="s">
        <v>51</v>
      </c>
      <c r="N66" s="16" t="s">
        <v>75</v>
      </c>
      <c r="O66" s="23"/>
      <c r="P66" s="23" t="s">
        <v>159</v>
      </c>
      <c r="Q66" s="14">
        <v>1440</v>
      </c>
    </row>
    <row r="67" spans="1:17" ht="12.75">
      <c r="A67" s="13">
        <v>66</v>
      </c>
      <c r="B67" s="13" t="s">
        <v>36</v>
      </c>
      <c r="C67" s="14">
        <v>342</v>
      </c>
      <c r="D67" s="14"/>
      <c r="E67" s="14"/>
      <c r="F67" s="14"/>
      <c r="G67" s="14">
        <v>22</v>
      </c>
      <c r="H67" s="14">
        <v>4</v>
      </c>
      <c r="I67" s="14">
        <v>7</v>
      </c>
      <c r="J67" s="14">
        <v>3</v>
      </c>
      <c r="K67" s="14">
        <v>3</v>
      </c>
      <c r="L67" s="14">
        <v>4</v>
      </c>
      <c r="M67" s="16" t="s">
        <v>93</v>
      </c>
      <c r="N67" s="16" t="s">
        <v>75</v>
      </c>
      <c r="O67" s="23"/>
      <c r="P67" s="23" t="s">
        <v>159</v>
      </c>
      <c r="Q67" s="14">
        <v>1440</v>
      </c>
    </row>
    <row r="68" spans="1:17" ht="12.75">
      <c r="A68" s="13">
        <v>67</v>
      </c>
      <c r="B68" s="13" t="s">
        <v>36</v>
      </c>
      <c r="C68" s="14">
        <v>292</v>
      </c>
      <c r="D68" s="14"/>
      <c r="E68" s="14"/>
      <c r="F68" s="14"/>
      <c r="G68" s="14">
        <v>23</v>
      </c>
      <c r="H68" s="14">
        <v>7</v>
      </c>
      <c r="I68" s="14">
        <v>12</v>
      </c>
      <c r="J68" s="14">
        <v>2</v>
      </c>
      <c r="K68" s="14">
        <v>2</v>
      </c>
      <c r="L68" s="14">
        <v>5</v>
      </c>
      <c r="M68" s="16" t="s">
        <v>72</v>
      </c>
      <c r="N68" s="16" t="s">
        <v>38</v>
      </c>
      <c r="O68" s="23"/>
      <c r="P68" s="23" t="s">
        <v>159</v>
      </c>
      <c r="Q68" s="14">
        <v>1440</v>
      </c>
    </row>
    <row r="69" spans="1:17" ht="12.75">
      <c r="A69" s="13">
        <v>68</v>
      </c>
      <c r="B69" s="13" t="s">
        <v>36</v>
      </c>
      <c r="C69" s="14">
        <v>293</v>
      </c>
      <c r="D69" s="14"/>
      <c r="E69" s="14"/>
      <c r="F69" s="14"/>
      <c r="G69" s="14">
        <v>20</v>
      </c>
      <c r="H69" s="14">
        <v>5</v>
      </c>
      <c r="I69" s="14">
        <v>5</v>
      </c>
      <c r="J69" s="14">
        <v>3</v>
      </c>
      <c r="K69" s="14">
        <v>2</v>
      </c>
      <c r="L69" s="14">
        <v>4</v>
      </c>
      <c r="M69" s="16" t="s">
        <v>84</v>
      </c>
      <c r="N69" s="16" t="s">
        <v>38</v>
      </c>
      <c r="O69" s="23"/>
      <c r="P69" s="23" t="s">
        <v>159</v>
      </c>
      <c r="Q69" s="17" t="s">
        <v>139</v>
      </c>
    </row>
    <row r="70" spans="1:17" ht="12.75">
      <c r="A70" s="13">
        <v>69</v>
      </c>
      <c r="B70" s="13" t="s">
        <v>36</v>
      </c>
      <c r="C70" s="14">
        <v>275</v>
      </c>
      <c r="D70" s="14"/>
      <c r="E70" s="14"/>
      <c r="F70" s="14"/>
      <c r="G70" s="14">
        <v>20</v>
      </c>
      <c r="H70" s="14">
        <v>7</v>
      </c>
      <c r="I70" s="14">
        <v>6</v>
      </c>
      <c r="J70" s="17" t="s">
        <v>53</v>
      </c>
      <c r="K70" s="14">
        <v>1</v>
      </c>
      <c r="L70" s="14">
        <v>5</v>
      </c>
      <c r="M70" s="16" t="s">
        <v>62</v>
      </c>
      <c r="N70" s="16" t="s">
        <v>75</v>
      </c>
      <c r="O70" s="23"/>
      <c r="P70" s="23" t="s">
        <v>159</v>
      </c>
      <c r="Q70" s="17" t="s">
        <v>139</v>
      </c>
    </row>
    <row r="71" spans="1:17" ht="12.75">
      <c r="A71" s="13">
        <v>70</v>
      </c>
      <c r="B71" s="13" t="s">
        <v>36</v>
      </c>
      <c r="C71" s="14">
        <v>270</v>
      </c>
      <c r="D71" s="14"/>
      <c r="E71" s="14"/>
      <c r="F71" s="14"/>
      <c r="G71" s="14">
        <v>22</v>
      </c>
      <c r="H71" s="14">
        <v>5</v>
      </c>
      <c r="I71" s="14">
        <v>6</v>
      </c>
      <c r="J71" s="17">
        <v>2</v>
      </c>
      <c r="K71" s="14">
        <v>1</v>
      </c>
      <c r="L71" s="14">
        <v>5</v>
      </c>
      <c r="M71" s="16" t="s">
        <v>72</v>
      </c>
      <c r="N71" s="16" t="s">
        <v>41</v>
      </c>
      <c r="O71" s="23"/>
      <c r="P71" s="23" t="s">
        <v>160</v>
      </c>
      <c r="Q71" s="17" t="s">
        <v>139</v>
      </c>
    </row>
    <row r="72" spans="1:17" ht="25.5">
      <c r="A72" s="13">
        <v>71</v>
      </c>
      <c r="B72" s="13" t="s">
        <v>36</v>
      </c>
      <c r="C72" s="14">
        <v>288</v>
      </c>
      <c r="D72" s="14"/>
      <c r="E72" s="14"/>
      <c r="F72" s="14"/>
      <c r="G72" s="14">
        <v>18</v>
      </c>
      <c r="H72" s="14">
        <v>2</v>
      </c>
      <c r="I72" s="14">
        <v>10</v>
      </c>
      <c r="J72" s="14">
        <v>2</v>
      </c>
      <c r="K72" s="14">
        <v>2</v>
      </c>
      <c r="L72" s="14">
        <v>5</v>
      </c>
      <c r="M72" s="16" t="s">
        <v>94</v>
      </c>
      <c r="N72" s="16" t="s">
        <v>41</v>
      </c>
      <c r="O72" s="23"/>
      <c r="P72" s="23" t="s">
        <v>160</v>
      </c>
      <c r="Q72" s="17" t="s">
        <v>140</v>
      </c>
    </row>
    <row r="73" spans="1:17" ht="38.25">
      <c r="A73" s="13">
        <v>72</v>
      </c>
      <c r="B73" s="13" t="s">
        <v>36</v>
      </c>
      <c r="C73" s="14">
        <v>218</v>
      </c>
      <c r="D73" s="14"/>
      <c r="E73" s="14"/>
      <c r="F73" s="14"/>
      <c r="G73" s="14">
        <v>17</v>
      </c>
      <c r="H73" s="14">
        <v>6</v>
      </c>
      <c r="I73" s="14">
        <v>5</v>
      </c>
      <c r="J73" s="14">
        <v>3</v>
      </c>
      <c r="K73" s="14">
        <v>3</v>
      </c>
      <c r="L73" s="14">
        <v>3</v>
      </c>
      <c r="M73" s="16" t="s">
        <v>69</v>
      </c>
      <c r="N73" s="16" t="s">
        <v>41</v>
      </c>
      <c r="O73" s="23"/>
      <c r="P73" s="23" t="s">
        <v>160</v>
      </c>
      <c r="Q73" s="17" t="s">
        <v>137</v>
      </c>
    </row>
    <row r="74" spans="1:17" ht="12.75">
      <c r="A74" s="13">
        <v>73</v>
      </c>
      <c r="B74" s="18" t="s">
        <v>95</v>
      </c>
      <c r="C74" s="14">
        <v>145</v>
      </c>
      <c r="D74" s="14"/>
      <c r="E74" s="14"/>
      <c r="F74" s="14"/>
      <c r="G74" s="14">
        <v>15</v>
      </c>
      <c r="H74" s="14">
        <v>2</v>
      </c>
      <c r="I74" s="14">
        <v>3</v>
      </c>
      <c r="J74" s="14">
        <v>3</v>
      </c>
      <c r="K74" s="17">
        <v>1</v>
      </c>
      <c r="L74" s="17">
        <v>3</v>
      </c>
      <c r="M74" s="16" t="s">
        <v>96</v>
      </c>
      <c r="N74" s="16" t="s">
        <v>97</v>
      </c>
      <c r="O74" s="23"/>
      <c r="P74" s="23" t="s">
        <v>160</v>
      </c>
      <c r="Q74" s="17" t="s">
        <v>137</v>
      </c>
    </row>
    <row r="75" spans="1:17" ht="25.5">
      <c r="A75" s="13">
        <v>74</v>
      </c>
      <c r="B75" s="18" t="s">
        <v>95</v>
      </c>
      <c r="C75" s="14">
        <v>169</v>
      </c>
      <c r="D75" s="14"/>
      <c r="E75" s="14"/>
      <c r="F75" s="14"/>
      <c r="G75" s="14">
        <v>15</v>
      </c>
      <c r="H75" s="14">
        <v>2</v>
      </c>
      <c r="I75" s="14">
        <v>3</v>
      </c>
      <c r="J75" s="14">
        <v>4</v>
      </c>
      <c r="K75" s="14">
        <v>2</v>
      </c>
      <c r="L75" s="14">
        <v>3</v>
      </c>
      <c r="M75" s="16" t="s">
        <v>98</v>
      </c>
      <c r="N75" s="16" t="s">
        <v>124</v>
      </c>
      <c r="O75" s="23"/>
      <c r="P75" s="23"/>
      <c r="Q75" s="17" t="s">
        <v>137</v>
      </c>
    </row>
    <row r="77" spans="2:16" ht="12.75">
      <c r="B77" s="27" t="s">
        <v>115</v>
      </c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20"/>
      <c r="N77" s="120"/>
      <c r="O77" s="121">
        <f>SUM(O2:O75)</f>
        <v>0</v>
      </c>
      <c r="P77" s="121"/>
    </row>
  </sheetData>
  <sheetProtection/>
  <printOptions/>
  <pageMargins left="0.7086614173228347" right="0.7086614173228347" top="1.1674015748031497" bottom="0.7874015748031497" header="0.31496062992125984" footer="0.31496062992125984"/>
  <pageSetup horizontalDpi="600" verticalDpi="600" orientation="landscape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80.421875" style="0" customWidth="1"/>
    <col min="4" max="4" width="16.28125" style="0" bestFit="1" customWidth="1"/>
    <col min="5" max="5" width="12.7109375" style="0" bestFit="1" customWidth="1"/>
  </cols>
  <sheetData>
    <row r="1" spans="1:5" ht="13.5" thickBot="1">
      <c r="A1" s="27" t="s">
        <v>103</v>
      </c>
      <c r="B1" s="28"/>
      <c r="C1" s="29"/>
      <c r="D1" s="30"/>
      <c r="E1" s="10"/>
    </row>
    <row r="2" spans="1:5" ht="13.5" thickBot="1">
      <c r="A2" s="31" t="s">
        <v>104</v>
      </c>
      <c r="B2" s="32" t="s">
        <v>105</v>
      </c>
      <c r="C2" s="33" t="s">
        <v>106</v>
      </c>
      <c r="D2" s="34" t="s">
        <v>107</v>
      </c>
      <c r="E2" s="35" t="s">
        <v>108</v>
      </c>
    </row>
    <row r="3" spans="1:5" ht="12.75">
      <c r="A3" s="103" t="s">
        <v>129</v>
      </c>
      <c r="B3" s="104"/>
      <c r="C3" s="105"/>
      <c r="D3" s="106"/>
      <c r="E3" s="107"/>
    </row>
    <row r="4" spans="1:5" ht="12.75">
      <c r="A4" s="108" t="s">
        <v>127</v>
      </c>
      <c r="B4" s="37" t="s">
        <v>111</v>
      </c>
      <c r="C4" s="53">
        <v>1</v>
      </c>
      <c r="D4" s="38"/>
      <c r="E4" s="39">
        <f>SUM(C4*D4)</f>
        <v>0</v>
      </c>
    </row>
    <row r="5" spans="1:5" ht="12.75">
      <c r="A5" s="108" t="s">
        <v>128</v>
      </c>
      <c r="B5" s="37" t="s">
        <v>111</v>
      </c>
      <c r="C5" s="53">
        <v>1</v>
      </c>
      <c r="D5" s="38"/>
      <c r="E5" s="39">
        <f>SUM(C5*D5)</f>
        <v>0</v>
      </c>
    </row>
    <row r="6" spans="1:5" ht="12.75">
      <c r="A6" s="108" t="s">
        <v>130</v>
      </c>
      <c r="B6" s="37" t="s">
        <v>111</v>
      </c>
      <c r="C6" s="53">
        <v>1</v>
      </c>
      <c r="D6" s="38"/>
      <c r="E6" s="39">
        <f>SUM(C6*D6)</f>
        <v>0</v>
      </c>
    </row>
    <row r="7" spans="1:5" ht="12.75">
      <c r="A7" s="118" t="s">
        <v>125</v>
      </c>
      <c r="B7" s="37" t="s">
        <v>111</v>
      </c>
      <c r="C7" s="53">
        <v>2</v>
      </c>
      <c r="D7" s="38"/>
      <c r="E7" s="39">
        <f>SUM(C7*D7)</f>
        <v>0</v>
      </c>
    </row>
    <row r="8" spans="1:5" ht="12.75">
      <c r="A8" s="103" t="s">
        <v>116</v>
      </c>
      <c r="B8" s="37"/>
      <c r="C8" s="53"/>
      <c r="D8" s="38"/>
      <c r="E8" s="39"/>
    </row>
    <row r="9" spans="1:5" ht="12.75">
      <c r="A9" s="36" t="s">
        <v>152</v>
      </c>
      <c r="B9" s="37" t="s">
        <v>111</v>
      </c>
      <c r="C9" s="53">
        <v>67</v>
      </c>
      <c r="D9" s="38"/>
      <c r="E9" s="39"/>
    </row>
    <row r="10" spans="1:5" ht="12.75">
      <c r="A10" s="36" t="s">
        <v>117</v>
      </c>
      <c r="B10" s="37" t="s">
        <v>109</v>
      </c>
      <c r="C10" s="132">
        <v>13</v>
      </c>
      <c r="D10" s="40"/>
      <c r="E10" s="41">
        <f>SUM(C10*D10)</f>
        <v>0</v>
      </c>
    </row>
    <row r="11" spans="1:5" ht="12.75">
      <c r="A11" s="42" t="s">
        <v>157</v>
      </c>
      <c r="B11" s="43" t="s">
        <v>109</v>
      </c>
      <c r="C11" s="53">
        <v>2</v>
      </c>
      <c r="D11" s="44"/>
      <c r="E11" s="45">
        <f>SUM(C11*D11)</f>
        <v>0</v>
      </c>
    </row>
    <row r="12" spans="1:5" ht="12.75">
      <c r="A12" s="46" t="s">
        <v>110</v>
      </c>
      <c r="B12" s="47"/>
      <c r="C12" s="132"/>
      <c r="D12" s="47"/>
      <c r="E12" s="48"/>
    </row>
    <row r="13" spans="1:5" ht="25.5">
      <c r="A13" s="49" t="s">
        <v>131</v>
      </c>
      <c r="B13" s="50" t="s">
        <v>111</v>
      </c>
      <c r="C13" s="51">
        <v>18</v>
      </c>
      <c r="D13" s="52"/>
      <c r="E13" s="41">
        <f>SUM(C13*D13)</f>
        <v>0</v>
      </c>
    </row>
    <row r="14" spans="1:5" ht="25.5">
      <c r="A14" s="42" t="s">
        <v>112</v>
      </c>
      <c r="B14" s="43" t="s">
        <v>111</v>
      </c>
      <c r="C14" s="53">
        <f>C13</f>
        <v>18</v>
      </c>
      <c r="D14" s="54"/>
      <c r="E14" s="45">
        <f>SUM(C14*D14)</f>
        <v>0</v>
      </c>
    </row>
    <row r="15" spans="1:5" ht="25.5">
      <c r="A15" s="42" t="s">
        <v>113</v>
      </c>
      <c r="B15" s="43" t="s">
        <v>111</v>
      </c>
      <c r="C15" s="53">
        <v>18</v>
      </c>
      <c r="D15" s="54"/>
      <c r="E15" s="45">
        <f>SUM(C15*D15)</f>
        <v>0</v>
      </c>
    </row>
    <row r="16" spans="1:5" ht="12.75">
      <c r="A16" s="42" t="s">
        <v>114</v>
      </c>
      <c r="B16" s="43" t="s">
        <v>111</v>
      </c>
      <c r="C16" s="53">
        <v>18</v>
      </c>
      <c r="D16" s="54"/>
      <c r="E16" s="45">
        <f>SUM(C16*D16)</f>
        <v>0</v>
      </c>
    </row>
    <row r="17" spans="1:5" ht="13.5" thickBot="1">
      <c r="A17" s="49" t="s">
        <v>143</v>
      </c>
      <c r="B17" s="43" t="s">
        <v>111</v>
      </c>
      <c r="C17" s="53">
        <v>18</v>
      </c>
      <c r="D17" s="54"/>
      <c r="E17" s="45">
        <f>SUM(C17*D17)</f>
        <v>0</v>
      </c>
    </row>
    <row r="18" spans="1:5" ht="13.5" thickBot="1">
      <c r="A18" s="56" t="s">
        <v>115</v>
      </c>
      <c r="B18" s="57"/>
      <c r="C18" s="58"/>
      <c r="D18" s="59"/>
      <c r="E18" s="60">
        <f>SUM(E4:E17)</f>
        <v>0</v>
      </c>
    </row>
    <row r="19" spans="1:5" ht="12.75">
      <c r="A19" s="61"/>
      <c r="B19" s="50"/>
      <c r="C19" s="62"/>
      <c r="D19" s="63"/>
      <c r="E19" s="64"/>
    </row>
    <row r="20" ht="13.5" thickBot="1">
      <c r="A20" s="27" t="s">
        <v>126</v>
      </c>
    </row>
    <row r="21" spans="1:5" ht="13.5" thickBot="1">
      <c r="A21" s="31" t="s">
        <v>104</v>
      </c>
      <c r="B21" s="32" t="s">
        <v>105</v>
      </c>
      <c r="C21" s="65" t="s">
        <v>106</v>
      </c>
      <c r="D21" s="34" t="s">
        <v>107</v>
      </c>
      <c r="E21" s="35" t="s">
        <v>108</v>
      </c>
    </row>
    <row r="22" spans="1:5" ht="12.75">
      <c r="A22" s="66" t="s">
        <v>118</v>
      </c>
      <c r="B22" s="67" t="s">
        <v>111</v>
      </c>
      <c r="C22" s="109">
        <v>18</v>
      </c>
      <c r="D22" s="110"/>
      <c r="E22" s="68">
        <f>SUM(C22*D22)</f>
        <v>0</v>
      </c>
    </row>
    <row r="23" spans="1:5" ht="12.75">
      <c r="A23" s="36" t="s">
        <v>142</v>
      </c>
      <c r="B23" s="37" t="s">
        <v>111</v>
      </c>
      <c r="C23" s="134">
        <v>18</v>
      </c>
      <c r="D23" s="135"/>
      <c r="E23" s="136">
        <f>SUM(C23*D23)</f>
        <v>0</v>
      </c>
    </row>
    <row r="24" spans="1:5" ht="12.75">
      <c r="A24" s="49" t="s">
        <v>119</v>
      </c>
      <c r="B24" s="50" t="s">
        <v>111</v>
      </c>
      <c r="C24" s="70">
        <f>C22*3</f>
        <v>54</v>
      </c>
      <c r="D24" s="71"/>
      <c r="E24" s="72">
        <f>SUM(C24*D24)</f>
        <v>0</v>
      </c>
    </row>
    <row r="25" spans="1:5" ht="12.75">
      <c r="A25" s="75" t="s">
        <v>134</v>
      </c>
      <c r="B25" s="43" t="s">
        <v>111</v>
      </c>
      <c r="C25" s="73">
        <f>C24</f>
        <v>54</v>
      </c>
      <c r="D25" s="69"/>
      <c r="E25" s="74">
        <f>SUM(C25*D25)</f>
        <v>0</v>
      </c>
    </row>
    <row r="26" spans="1:5" ht="13.5" thickBot="1">
      <c r="A26" s="76" t="s">
        <v>133</v>
      </c>
      <c r="B26" s="50" t="s">
        <v>132</v>
      </c>
      <c r="C26" s="70">
        <v>36</v>
      </c>
      <c r="D26" s="71"/>
      <c r="E26" s="72">
        <f>SUM(C26*D26)</f>
        <v>0</v>
      </c>
    </row>
    <row r="27" spans="1:5" ht="13.5" thickBot="1">
      <c r="A27" s="56" t="s">
        <v>115</v>
      </c>
      <c r="B27" s="77"/>
      <c r="C27" s="78"/>
      <c r="D27" s="79"/>
      <c r="E27" s="80">
        <f>SUM(E22:E26)</f>
        <v>0</v>
      </c>
    </row>
    <row r="29" spans="1:7" s="55" customFormat="1" ht="13.5" thickBot="1">
      <c r="A29" s="27" t="s">
        <v>120</v>
      </c>
      <c r="B29" s="28"/>
      <c r="C29" s="28"/>
      <c r="D29" s="10"/>
      <c r="E29" s="10"/>
      <c r="F29" s="10"/>
      <c r="G29" s="81"/>
    </row>
    <row r="30" spans="1:7" s="85" customFormat="1" ht="13.5" thickBot="1">
      <c r="A30" s="31" t="s">
        <v>104</v>
      </c>
      <c r="B30" s="82" t="s">
        <v>105</v>
      </c>
      <c r="C30" s="82" t="s">
        <v>106</v>
      </c>
      <c r="D30" s="34" t="s">
        <v>107</v>
      </c>
      <c r="E30" s="35" t="s">
        <v>121</v>
      </c>
      <c r="F30" s="83"/>
      <c r="G30" s="84"/>
    </row>
    <row r="31" spans="1:7" s="55" customFormat="1" ht="13.5" customHeight="1">
      <c r="A31" s="86" t="s">
        <v>122</v>
      </c>
      <c r="B31" s="87" t="s">
        <v>111</v>
      </c>
      <c r="C31" s="87">
        <f>SUM(C32:C32)</f>
        <v>18</v>
      </c>
      <c r="D31" s="88"/>
      <c r="E31" s="89"/>
      <c r="F31" s="64"/>
      <c r="G31" s="81"/>
    </row>
    <row r="32" spans="1:7" s="10" customFormat="1" ht="14.25">
      <c r="A32" s="101" t="s">
        <v>123</v>
      </c>
      <c r="B32" s="90" t="s">
        <v>111</v>
      </c>
      <c r="C32" s="91">
        <v>18</v>
      </c>
      <c r="D32" s="92"/>
      <c r="E32" s="93">
        <f>SUM(C32*D32)</f>
        <v>0</v>
      </c>
      <c r="F32" s="94"/>
      <c r="G32" s="100"/>
    </row>
    <row r="33" spans="1:7" s="10" customFormat="1" ht="15" thickBot="1">
      <c r="A33" s="96" t="s">
        <v>141</v>
      </c>
      <c r="B33" s="97"/>
      <c r="C33" s="102"/>
      <c r="D33" s="98"/>
      <c r="E33" s="99"/>
      <c r="F33" s="94"/>
      <c r="G33" s="95"/>
    </row>
    <row r="34" spans="1:5" ht="13.5" thickBot="1">
      <c r="A34" s="56" t="s">
        <v>115</v>
      </c>
      <c r="B34" s="77"/>
      <c r="C34" s="78"/>
      <c r="D34" s="79"/>
      <c r="E34" s="80">
        <f>SUM(E29:E33)</f>
        <v>0</v>
      </c>
    </row>
  </sheetData>
  <sheetProtection/>
  <printOptions/>
  <pageMargins left="0.7" right="0.7" top="1.167401575" bottom="0.787401575" header="0.3" footer="0.3"/>
  <pageSetup horizontalDpi="600" verticalDpi="600" orientation="landscape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B13"/>
  <sheetViews>
    <sheetView zoomScalePageLayoutView="0" workbookViewId="0" topLeftCell="A10">
      <selection activeCell="B12" sqref="B12"/>
    </sheetView>
  </sheetViews>
  <sheetFormatPr defaultColWidth="9.140625" defaultRowHeight="12.75"/>
  <cols>
    <col min="1" max="1" width="103.28125" style="0" customWidth="1"/>
    <col min="2" max="2" width="16.421875" style="122" bestFit="1" customWidth="1"/>
  </cols>
  <sheetData>
    <row r="3" ht="15">
      <c r="A3" s="111" t="s">
        <v>144</v>
      </c>
    </row>
    <row r="4" ht="28.5">
      <c r="A4" s="112" t="s">
        <v>151</v>
      </c>
    </row>
    <row r="5" ht="14.25">
      <c r="B5" s="123"/>
    </row>
    <row r="6" spans="1:2" ht="15" thickBot="1">
      <c r="A6" s="113"/>
      <c r="B6" s="124"/>
    </row>
    <row r="7" spans="1:2" ht="15" thickBot="1">
      <c r="A7" s="114" t="s">
        <v>145</v>
      </c>
      <c r="B7" s="125">
        <f>kalkulace!E18</f>
        <v>0</v>
      </c>
    </row>
    <row r="8" spans="1:2" ht="15" thickBot="1">
      <c r="A8" s="114" t="s">
        <v>146</v>
      </c>
      <c r="B8" s="125">
        <f>kalkulace!E27</f>
        <v>0</v>
      </c>
    </row>
    <row r="9" spans="1:2" ht="15" thickBot="1">
      <c r="A9" s="114" t="s">
        <v>147</v>
      </c>
      <c r="B9" s="125">
        <f>kalkulace!E32</f>
        <v>0</v>
      </c>
    </row>
    <row r="10" spans="1:2" ht="15" thickBot="1">
      <c r="A10" s="115" t="s">
        <v>148</v>
      </c>
      <c r="B10" s="125">
        <f>B9*0.03</f>
        <v>0</v>
      </c>
    </row>
    <row r="11" spans="1:2" ht="15" thickBot="1">
      <c r="A11" s="115" t="s">
        <v>149</v>
      </c>
      <c r="B11" s="125">
        <v>0</v>
      </c>
    </row>
    <row r="12" spans="1:2" ht="15.75" thickBot="1">
      <c r="A12" s="116" t="s">
        <v>150</v>
      </c>
      <c r="B12" s="126">
        <f>SUM(B7:B11)</f>
        <v>0</v>
      </c>
    </row>
    <row r="13" spans="1:2" ht="15.75" thickBot="1">
      <c r="A13" s="117" t="s">
        <v>163</v>
      </c>
      <c r="B13" s="127">
        <f>B12*1.21</f>
        <v>0</v>
      </c>
    </row>
  </sheetData>
  <sheetProtection/>
  <printOptions/>
  <pageMargins left="0.7" right="0.7" top="1.167401575" bottom="0.787401575" header="0.3" footer="0.3"/>
  <pageSetup horizontalDpi="600" verticalDpi="6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 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Bazant</dc:creator>
  <cp:keywords/>
  <dc:description/>
  <cp:lastModifiedBy>Edita</cp:lastModifiedBy>
  <cp:lastPrinted>2012-11-23T04:57:07Z</cp:lastPrinted>
  <dcterms:created xsi:type="dcterms:W3CDTF">2008-03-11T23:00:44Z</dcterms:created>
  <dcterms:modified xsi:type="dcterms:W3CDTF">2016-11-11T09:57:47Z</dcterms:modified>
  <cp:category/>
  <cp:version/>
  <cp:contentType/>
  <cp:contentStatus/>
</cp:coreProperties>
</file>